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51 сесія\4. програми\11. соцеконом\"/>
    </mc:Choice>
  </mc:AlternateContent>
  <bookViews>
    <workbookView xWindow="0" yWindow="0" windowWidth="20490" windowHeight="7620" tabRatio="989"/>
  </bookViews>
  <sheets>
    <sheet name="Додаток" sheetId="1" r:id="rId1"/>
  </sheets>
  <calcPr calcId="162913"/>
</workbook>
</file>

<file path=xl/calcChain.xml><?xml version="1.0" encoding="utf-8"?>
<calcChain xmlns="http://schemas.openxmlformats.org/spreadsheetml/2006/main">
  <c r="C12" i="1" l="1"/>
  <c r="D12" i="1"/>
  <c r="E13" i="1"/>
  <c r="E12" i="1"/>
  <c r="E14" i="1"/>
  <c r="E15" i="1"/>
  <c r="E16" i="1"/>
  <c r="E17" i="1"/>
  <c r="E18" i="1"/>
  <c r="E19" i="1"/>
  <c r="E20" i="1"/>
  <c r="C21" i="1"/>
  <c r="D21" i="1"/>
  <c r="E22" i="1"/>
  <c r="E21" i="1"/>
  <c r="E23" i="1"/>
  <c r="E24" i="1"/>
  <c r="C25" i="1"/>
  <c r="D25" i="1"/>
  <c r="E27" i="1"/>
  <c r="C28" i="1"/>
  <c r="D28" i="1"/>
  <c r="E29" i="1"/>
  <c r="E28" i="1"/>
  <c r="E30" i="1"/>
  <c r="E31" i="1"/>
  <c r="C33" i="1"/>
  <c r="D33" i="1"/>
  <c r="E34" i="1"/>
  <c r="E33" i="1"/>
  <c r="E35" i="1"/>
  <c r="E36" i="1"/>
  <c r="E37" i="1"/>
  <c r="E38" i="1"/>
  <c r="E39" i="1"/>
  <c r="E40" i="1"/>
  <c r="E41" i="1"/>
  <c r="E42" i="1"/>
  <c r="E43" i="1"/>
  <c r="E44" i="1"/>
  <c r="C45" i="1"/>
  <c r="D45" i="1"/>
  <c r="E46" i="1"/>
  <c r="E45" i="1"/>
  <c r="E47" i="1"/>
  <c r="E48" i="1"/>
  <c r="E49" i="1"/>
  <c r="E50" i="1"/>
  <c r="E51" i="1"/>
  <c r="E52" i="1"/>
  <c r="E53" i="1"/>
  <c r="C55" i="1"/>
  <c r="D55" i="1"/>
  <c r="E56" i="1"/>
  <c r="E57" i="1"/>
  <c r="E58" i="1"/>
  <c r="E59" i="1"/>
  <c r="E55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C89" i="1"/>
  <c r="D89" i="1"/>
  <c r="E90" i="1"/>
  <c r="E91" i="1"/>
  <c r="E92" i="1"/>
  <c r="E93" i="1"/>
  <c r="E89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C117" i="1"/>
  <c r="D117" i="1"/>
  <c r="E118" i="1"/>
  <c r="E117" i="1"/>
  <c r="E119" i="1"/>
  <c r="E120" i="1"/>
  <c r="E121" i="1"/>
  <c r="E122" i="1"/>
  <c r="E123" i="1"/>
  <c r="E124" i="1"/>
  <c r="C125" i="1"/>
  <c r="D125" i="1"/>
  <c r="E126" i="1"/>
  <c r="E125" i="1"/>
  <c r="E127" i="1"/>
  <c r="E128" i="1"/>
  <c r="E129" i="1"/>
  <c r="C131" i="1"/>
  <c r="D131" i="1"/>
  <c r="E132" i="1"/>
  <c r="E133" i="1"/>
  <c r="E131" i="1"/>
  <c r="E134" i="1"/>
  <c r="E135" i="1"/>
  <c r="C136" i="1"/>
  <c r="D136" i="1"/>
  <c r="D139" i="1"/>
  <c r="E137" i="1"/>
  <c r="E136" i="1"/>
  <c r="E138" i="1"/>
  <c r="C139" i="1"/>
  <c r="C141" i="1"/>
  <c r="D141" i="1"/>
  <c r="E142" i="1"/>
  <c r="E141" i="1"/>
  <c r="E143" i="1"/>
  <c r="E144" i="1"/>
  <c r="E145" i="1"/>
  <c r="C146" i="1"/>
  <c r="D146" i="1"/>
  <c r="E146" i="1"/>
  <c r="E147" i="1"/>
  <c r="C149" i="1"/>
  <c r="D149" i="1"/>
  <c r="E150" i="1"/>
  <c r="E151" i="1"/>
  <c r="E152" i="1"/>
  <c r="E153" i="1"/>
  <c r="E149" i="1"/>
  <c r="E154" i="1"/>
  <c r="E155" i="1"/>
  <c r="E156" i="1"/>
  <c r="E157" i="1"/>
  <c r="C158" i="1"/>
  <c r="D158" i="1"/>
  <c r="E159" i="1"/>
  <c r="E158" i="1"/>
  <c r="E160" i="1"/>
  <c r="E161" i="1"/>
  <c r="C163" i="1"/>
  <c r="D163" i="1"/>
  <c r="E164" i="1"/>
  <c r="E163" i="1"/>
  <c r="E165" i="1"/>
  <c r="E166" i="1"/>
  <c r="C168" i="1"/>
  <c r="D168" i="1"/>
  <c r="E169" i="1"/>
  <c r="E168" i="1"/>
  <c r="E170" i="1"/>
  <c r="E171" i="1"/>
  <c r="C172" i="1"/>
  <c r="D172" i="1"/>
  <c r="E173" i="1"/>
  <c r="E172" i="1"/>
  <c r="E174" i="1"/>
  <c r="E175" i="1"/>
  <c r="E176" i="1"/>
  <c r="E177" i="1"/>
  <c r="C179" i="1"/>
  <c r="D179" i="1"/>
  <c r="E180" i="1"/>
  <c r="E179" i="1"/>
  <c r="C182" i="1"/>
  <c r="D182" i="1"/>
  <c r="D184" i="1"/>
  <c r="E183" i="1"/>
  <c r="E182" i="1"/>
  <c r="C184" i="1"/>
  <c r="C186" i="1"/>
  <c r="D186" i="1"/>
  <c r="E187" i="1"/>
  <c r="E188" i="1"/>
  <c r="E189" i="1"/>
  <c r="E190" i="1"/>
  <c r="E186" i="1"/>
  <c r="E191" i="1"/>
  <c r="C192" i="1"/>
  <c r="C203" i="1"/>
  <c r="D192" i="1"/>
  <c r="E193" i="1"/>
  <c r="E194" i="1"/>
  <c r="E195" i="1"/>
  <c r="E196" i="1"/>
  <c r="E192" i="1"/>
  <c r="E203" i="1"/>
  <c r="E197" i="1"/>
  <c r="E198" i="1"/>
  <c r="E199" i="1"/>
  <c r="E200" i="1"/>
  <c r="E201" i="1"/>
  <c r="E202" i="1"/>
  <c r="D203" i="1"/>
  <c r="C205" i="1"/>
  <c r="D205" i="1"/>
  <c r="E205" i="1"/>
  <c r="E206" i="1"/>
  <c r="C207" i="1"/>
  <c r="D207" i="1"/>
  <c r="E207" i="1"/>
  <c r="C209" i="1"/>
  <c r="D209" i="1"/>
  <c r="E210" i="1"/>
  <c r="E209" i="1"/>
  <c r="E211" i="1"/>
  <c r="C212" i="1"/>
  <c r="D212" i="1"/>
  <c r="E212" i="1"/>
  <c r="E213" i="1"/>
  <c r="E214" i="1"/>
  <c r="E215" i="1"/>
  <c r="C217" i="1"/>
  <c r="D217" i="1"/>
  <c r="E218" i="1"/>
  <c r="E219" i="1"/>
  <c r="E217" i="1"/>
  <c r="E220" i="1"/>
  <c r="E221" i="1"/>
  <c r="E222" i="1"/>
  <c r="E223" i="1"/>
  <c r="E224" i="1"/>
  <c r="E225" i="1"/>
  <c r="E226" i="1"/>
  <c r="C228" i="1"/>
  <c r="D228" i="1"/>
  <c r="E229" i="1"/>
  <c r="E230" i="1"/>
  <c r="E228" i="1"/>
  <c r="E231" i="1"/>
  <c r="E232" i="1"/>
  <c r="E233" i="1"/>
  <c r="E234" i="1"/>
  <c r="E235" i="1"/>
  <c r="E236" i="1"/>
  <c r="C237" i="1"/>
  <c r="D237" i="1"/>
  <c r="D245" i="1"/>
  <c r="E238" i="1"/>
  <c r="E237" i="1"/>
  <c r="E239" i="1"/>
  <c r="C241" i="1"/>
  <c r="C245" i="1"/>
  <c r="D241" i="1"/>
  <c r="E242" i="1"/>
  <c r="E243" i="1"/>
  <c r="E241" i="1"/>
  <c r="E244" i="1"/>
  <c r="C247" i="1"/>
  <c r="D247" i="1"/>
  <c r="E248" i="1"/>
  <c r="E247" i="1"/>
  <c r="E249" i="1"/>
  <c r="C250" i="1"/>
  <c r="C311" i="1"/>
  <c r="D250" i="1"/>
  <c r="E251" i="1"/>
  <c r="E252" i="1"/>
  <c r="E253" i="1"/>
  <c r="E254" i="1"/>
  <c r="E250" i="1"/>
  <c r="E311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D311" i="1"/>
  <c r="C313" i="1"/>
  <c r="D313" i="1"/>
  <c r="E314" i="1"/>
  <c r="E315" i="1"/>
  <c r="E313" i="1"/>
  <c r="E316" i="1"/>
  <c r="E317" i="1"/>
  <c r="E318" i="1"/>
  <c r="E319" i="1"/>
  <c r="E320" i="1"/>
  <c r="E321" i="1"/>
  <c r="E322" i="1"/>
  <c r="C323" i="1"/>
  <c r="C359" i="1"/>
  <c r="D323" i="1"/>
  <c r="E324" i="1"/>
  <c r="E325" i="1"/>
  <c r="E323" i="1"/>
  <c r="C327" i="1"/>
  <c r="D327" i="1"/>
  <c r="E328" i="1"/>
  <c r="E327" i="1"/>
  <c r="E329" i="1"/>
  <c r="E330" i="1"/>
  <c r="E331" i="1"/>
  <c r="E332" i="1"/>
  <c r="C334" i="1"/>
  <c r="D334" i="1"/>
  <c r="E335" i="1"/>
  <c r="E334" i="1"/>
  <c r="E336" i="1"/>
  <c r="E337" i="1"/>
  <c r="E338" i="1"/>
  <c r="E339" i="1"/>
  <c r="E340" i="1"/>
  <c r="C341" i="1"/>
  <c r="D341" i="1"/>
  <c r="E341" i="1"/>
  <c r="E342" i="1"/>
  <c r="C344" i="1"/>
  <c r="D344" i="1"/>
  <c r="E345" i="1"/>
  <c r="E346" i="1"/>
  <c r="E347" i="1"/>
  <c r="E348" i="1"/>
  <c r="E344" i="1"/>
  <c r="E349" i="1"/>
  <c r="E350" i="1"/>
  <c r="E351" i="1"/>
  <c r="E352" i="1"/>
  <c r="C353" i="1"/>
  <c r="D353" i="1"/>
  <c r="E354" i="1"/>
  <c r="E353" i="1"/>
  <c r="C356" i="1"/>
  <c r="D356" i="1"/>
  <c r="E357" i="1"/>
  <c r="E356" i="1"/>
  <c r="E359" i="1"/>
  <c r="E358" i="1"/>
  <c r="D359" i="1"/>
  <c r="C361" i="1"/>
  <c r="D361" i="1"/>
  <c r="D366" i="1"/>
  <c r="E362" i="1"/>
  <c r="E361" i="1"/>
  <c r="E366" i="1"/>
  <c r="E363" i="1"/>
  <c r="E364" i="1"/>
  <c r="E365" i="1"/>
  <c r="C366" i="1"/>
  <c r="C368" i="1"/>
  <c r="D368" i="1"/>
  <c r="D373" i="1"/>
  <c r="E369" i="1"/>
  <c r="E368" i="1"/>
  <c r="E373" i="1"/>
  <c r="E370" i="1"/>
  <c r="C371" i="1"/>
  <c r="C373" i="1"/>
  <c r="D371" i="1"/>
  <c r="E371" i="1"/>
  <c r="E372" i="1"/>
  <c r="C375" i="1"/>
  <c r="D375" i="1"/>
  <c r="D380" i="1"/>
  <c r="E376" i="1"/>
  <c r="E375" i="1"/>
  <c r="E380" i="1"/>
  <c r="E377" i="1"/>
  <c r="E378" i="1"/>
  <c r="E379" i="1"/>
  <c r="C380" i="1"/>
  <c r="C381" i="1"/>
  <c r="E184" i="1"/>
  <c r="D381" i="1"/>
  <c r="E245" i="1"/>
  <c r="E381" i="1"/>
  <c r="E139" i="1"/>
  <c r="E25" i="1"/>
</calcChain>
</file>

<file path=xl/sharedStrings.xml><?xml version="1.0" encoding="utf-8"?>
<sst xmlns="http://schemas.openxmlformats.org/spreadsheetml/2006/main" count="535" uniqueCount="359">
  <si>
    <t>Додаток до рішення</t>
  </si>
  <si>
    <t>_______ сесії VII  скликання</t>
  </si>
  <si>
    <t>Мелітопольської міської ради</t>
  </si>
  <si>
    <t>Запорізької області</t>
  </si>
  <si>
    <t>від ___________№_________</t>
  </si>
  <si>
    <t>Пріоритетні напрямки соціально-економічного і культурного розвитку м.Мелітополя, що потребують першочергового фінансування у 2019 році (капітальні вкладення)</t>
  </si>
  <si>
    <t xml:space="preserve">Операційна задача згідно Стратегії розвитку </t>
  </si>
  <si>
    <t>Напрямки</t>
  </si>
  <si>
    <t>Потреба в коштах, тис. грн.</t>
  </si>
  <si>
    <t>міський бюджет</t>
  </si>
  <si>
    <t>грантові, кредитні кошти, державний та обласний бюджет</t>
  </si>
  <si>
    <t>разом</t>
  </si>
  <si>
    <t>2</t>
  </si>
  <si>
    <t>Виконавчий комітет</t>
  </si>
  <si>
    <t>Придбання обладнання і предметів довгострокового користування, у т.ч.</t>
  </si>
  <si>
    <t xml:space="preserve">Придбання комп"ютерів   </t>
  </si>
  <si>
    <t>Придбання фотокамери ГАСК</t>
  </si>
  <si>
    <t xml:space="preserve">Придбання багатофункціонального пристрою  </t>
  </si>
  <si>
    <t xml:space="preserve">Придбання меблів    </t>
  </si>
  <si>
    <t>Придбання автомобіля</t>
  </si>
  <si>
    <t xml:space="preserve">Придбання спліт-систем  </t>
  </si>
  <si>
    <t>№2.1.2</t>
  </si>
  <si>
    <r>
      <rPr>
        <sz val="12"/>
        <rFont val="Times New Roman"/>
        <family val="1"/>
        <charset val="1"/>
      </rPr>
      <t>Придбання  штор для ЦНАП</t>
    </r>
    <r>
      <rPr>
        <i/>
        <sz val="14"/>
        <rFont val="Times New Roman"/>
        <family val="1"/>
        <charset val="204"/>
      </rPr>
      <t xml:space="preserve"> </t>
    </r>
  </si>
  <si>
    <t>Придбання сайту</t>
  </si>
  <si>
    <t>Капітальний ремонт, реконструкція, у т.ч.</t>
  </si>
  <si>
    <t>Капітальний ремонт підлоги конференц зали ЦНАП</t>
  </si>
  <si>
    <t xml:space="preserve">Міська програма "Сприяння органів місцевого самоврядування обороноздатності, територіальній обороні, мобілізаційній підготовці та патріотичному ставленню до державної символіки України у місті Мелітополі" </t>
  </si>
  <si>
    <t>Міська програма  "Захист населення і територій від надзвичайних ситуацій техгогенного та природного характеру” (машина)</t>
  </si>
  <si>
    <t xml:space="preserve">Всього </t>
  </si>
  <si>
    <t>Освіта</t>
  </si>
  <si>
    <t>Методичний кабінет</t>
  </si>
  <si>
    <t xml:space="preserve">Придбання комп"ютерної техніки </t>
  </si>
  <si>
    <t>Придбання системного блоку</t>
  </si>
  <si>
    <t>Дошкільні навчальні заклади</t>
  </si>
  <si>
    <t>№3.3.2</t>
  </si>
  <si>
    <t xml:space="preserve"> Придбання сухого басейна ДНЗ №2,39,47,49 - 4 од.</t>
  </si>
  <si>
    <t xml:space="preserve"> Придбання гірки ДНЗ №№2,39,47,49  </t>
  </si>
  <si>
    <t xml:space="preserve"> Придбання ваг електроних настільних   ДНЗ №1,2,8,21,26,29,36,40,43,44,48,49</t>
  </si>
  <si>
    <t>№3.2.4</t>
  </si>
  <si>
    <t xml:space="preserve"> Придбання електричної м"ясорубки ДНЗ№36</t>
  </si>
  <si>
    <t xml:space="preserve"> Придбання холодильника для зберігання м"яса 400 л. ДНЗ №41  </t>
  </si>
  <si>
    <t xml:space="preserve"> Придбання підкачувального насосу ДНЗ №43   </t>
  </si>
  <si>
    <t xml:space="preserve"> Придбання персональних комп"ютерів  ДНЗ №№14,24,39 40,47                    </t>
  </si>
  <si>
    <t>Придбання мультимедійних комплексів (за рахунок депутатської субвенції)</t>
  </si>
  <si>
    <t>Придбання майданчику (за рахунок депутатської субвенції)</t>
  </si>
  <si>
    <r>
      <rPr>
        <sz val="12"/>
        <rFont val="Times New Roman"/>
        <family val="1"/>
        <charset val="1"/>
      </rPr>
      <t xml:space="preserve">Придбання меблів </t>
    </r>
    <r>
      <rPr>
        <sz val="12"/>
        <rFont val="Times New Roman"/>
        <family val="1"/>
      </rPr>
      <t>(за рахунок депутатської субвенції)</t>
    </r>
  </si>
  <si>
    <r>
      <rPr>
        <i/>
        <sz val="12"/>
        <rFont val="Times New Roman"/>
        <family val="1"/>
        <charset val="1"/>
      </rPr>
      <t xml:space="preserve"> </t>
    </r>
    <r>
      <rPr>
        <sz val="12"/>
        <rFont val="Times New Roman"/>
        <family val="1"/>
        <charset val="1"/>
      </rPr>
      <t xml:space="preserve">Придбання на підтримку особам з особливими потребами </t>
    </r>
  </si>
  <si>
    <t>Улаштування зливної системи стоків ДНЗ №49</t>
  </si>
  <si>
    <t>Капітальний ремонт електричних мереж ДНЗ №1</t>
  </si>
  <si>
    <t>№3.4.1</t>
  </si>
  <si>
    <t xml:space="preserve"> Капітальний ремонт зелених насаджень</t>
  </si>
  <si>
    <r>
      <rPr>
        <sz val="12"/>
        <rFont val="Times New Roman"/>
        <family val="1"/>
        <charset val="1"/>
      </rPr>
      <t xml:space="preserve"> Капітальний ремонт  з виконанням заходів з енергозбереження  </t>
    </r>
    <r>
      <rPr>
        <sz val="12"/>
        <rFont val="Times New Roman"/>
        <family val="1"/>
        <charset val="204"/>
      </rPr>
      <t>ДНЗ №5</t>
    </r>
  </si>
  <si>
    <t>№3.2.4, 2.2.7</t>
  </si>
  <si>
    <t>ДНЗ № 8 “Зірочка”, вул. Гвардійська, 26/1, м. Мелітополь,  Запорізька область - капітальний ремонт з виконанням заходів енергозбереження (коригування)</t>
  </si>
  <si>
    <t>ДНЗ №24 «Ластівка», вул. Робоча,59 м. Мелітополь, Запорізька область – капітальний ремонт з виконанням заходів енергозбереження</t>
  </si>
  <si>
    <t>Дошкільний навчальний заклад № 41 "Барвінок", вул. Гоголя, 136а, м. Мелітополь - капітальний ремонт фасаду з утепленням, заміна вікон на енергозберігаючі, утеплення покрівлі, встановлення індивідуального теплового пункту та рекуператорів</t>
  </si>
  <si>
    <t>Дошкільний навчальний заклад № 47 "Берізка", вул. Інтеркультурна, 141, м. Мелітополь - капітальний ремонт фасаду з утепленням, заміна вікон на енергозберігаючі, утеплення покрівлі, встановлення індивідуального теплового пункту та рекуператорів</t>
  </si>
  <si>
    <t xml:space="preserve">Загальноосвітні школи </t>
  </si>
  <si>
    <t xml:space="preserve">Громадськи проекти </t>
  </si>
  <si>
    <r>
      <rPr>
        <sz val="12"/>
        <rFont val="Times New Roman"/>
        <family val="1"/>
        <charset val="1"/>
      </rPr>
      <t>Придбання інтерактивного проектору, ноутбук</t>
    </r>
    <r>
      <rPr>
        <b/>
        <i/>
        <sz val="14"/>
        <rFont val="Times New Roman"/>
        <family val="1"/>
        <charset val="204"/>
      </rPr>
      <t xml:space="preserve"> </t>
    </r>
  </si>
  <si>
    <t>Придбання багатофункціонального пристрою - принтер, сканер, копір</t>
  </si>
  <si>
    <t>Придбання дидактичного матеріалу</t>
  </si>
  <si>
    <t xml:space="preserve">Придбання обладнання для шкільних кабінетів (двері, шафи, стелажи для книг) ЗОШ №№1,8 </t>
  </si>
  <si>
    <t>Придбання вузлів обліку газу (котли)</t>
  </si>
  <si>
    <t xml:space="preserve">Придбання дидактичного матеріалу </t>
  </si>
  <si>
    <t xml:space="preserve">Придбання сучасних меблів </t>
  </si>
  <si>
    <t xml:space="preserve">Придбання музичних інструментів, комп’ютерна техніка </t>
  </si>
  <si>
    <t xml:space="preserve">Придбання комп"ютерів </t>
  </si>
  <si>
    <t>Придбання послуг з доступу до інтернету</t>
  </si>
  <si>
    <t>Придбання мультимедійних  комплексів (за рахунок депутатської субвенції)</t>
  </si>
  <si>
    <r>
      <rPr>
        <sz val="12"/>
        <rFont val="Times New Roman"/>
        <family val="1"/>
        <charset val="1"/>
      </rPr>
      <t xml:space="preserve">Придбання меблів </t>
    </r>
    <r>
      <rPr>
        <sz val="14"/>
        <rFont val="Times New Roman"/>
        <family val="1"/>
        <charset val="204"/>
      </rPr>
      <t xml:space="preserve"> для НВК №16</t>
    </r>
  </si>
  <si>
    <r>
      <rPr>
        <sz val="12"/>
        <rFont val="Times New Roman"/>
        <family val="1"/>
        <charset val="1"/>
      </rPr>
      <t>Придбання дидактичного матеріалу</t>
    </r>
    <r>
      <rPr>
        <i/>
        <sz val="14"/>
        <rFont val="Times New Roman"/>
        <family val="1"/>
        <charset val="204"/>
      </rPr>
      <t xml:space="preserve"> </t>
    </r>
    <r>
      <rPr>
        <i/>
        <sz val="14"/>
        <rFont val="Times New Roman"/>
        <family val="1"/>
      </rPr>
      <t xml:space="preserve"> для НВК №16</t>
    </r>
  </si>
  <si>
    <r>
      <rPr>
        <sz val="12"/>
        <rFont val="Times New Roman"/>
        <family val="1"/>
        <charset val="1"/>
      </rPr>
      <t xml:space="preserve">Придбання комп"ютерної техніки </t>
    </r>
    <r>
      <rPr>
        <sz val="14"/>
        <rFont val="Times New Roman"/>
        <family val="1"/>
      </rPr>
      <t xml:space="preserve"> для НВК №16</t>
    </r>
  </si>
  <si>
    <r>
      <rPr>
        <sz val="12"/>
        <rFont val="Times New Roman"/>
        <family val="1"/>
        <charset val="1"/>
      </rPr>
      <t xml:space="preserve">Придбання мікрофонної системи </t>
    </r>
    <r>
      <rPr>
        <sz val="14"/>
        <rFont val="Times New Roman"/>
        <family val="1"/>
      </rPr>
      <t xml:space="preserve"> для НВК №16</t>
    </r>
  </si>
  <si>
    <r>
      <rPr>
        <sz val="12"/>
        <rFont val="Times New Roman"/>
        <family val="1"/>
        <charset val="1"/>
      </rPr>
      <t xml:space="preserve">Придбання дидактичного матеріалу </t>
    </r>
    <r>
      <rPr>
        <sz val="12"/>
        <rFont val="Times New Roman"/>
        <family val="1"/>
      </rPr>
      <t xml:space="preserve"> для НВК №16</t>
    </r>
  </si>
  <si>
    <r>
      <rPr>
        <sz val="12"/>
        <rFont val="Times New Roman"/>
        <family val="1"/>
        <charset val="1"/>
      </rPr>
      <t xml:space="preserve">Придбання сучасних меблів </t>
    </r>
    <r>
      <rPr>
        <sz val="12"/>
        <rFont val="Times New Roman"/>
        <family val="1"/>
      </rPr>
      <t xml:space="preserve"> для НВК №16</t>
    </r>
  </si>
  <si>
    <r>
      <rPr>
        <sz val="12"/>
        <rFont val="Times New Roman"/>
        <family val="1"/>
        <charset val="1"/>
      </rPr>
      <t xml:space="preserve">Придбання музичних інструментів, комп’ютерної техніки </t>
    </r>
    <r>
      <rPr>
        <sz val="12"/>
        <rFont val="Times New Roman"/>
        <family val="1"/>
      </rPr>
      <t xml:space="preserve"> для НВК №16</t>
    </r>
  </si>
  <si>
    <r>
      <rPr>
        <sz val="12"/>
        <rFont val="Times New Roman"/>
        <family val="1"/>
        <charset val="1"/>
      </rPr>
      <t xml:space="preserve">Придбання меблів </t>
    </r>
    <r>
      <rPr>
        <sz val="12"/>
        <rFont val="Times New Roman"/>
        <family val="1"/>
        <charset val="204"/>
      </rPr>
      <t xml:space="preserve">(ЗОШ №24) </t>
    </r>
  </si>
  <si>
    <r>
      <rPr>
        <sz val="12"/>
        <rFont val="Times New Roman"/>
        <family val="1"/>
        <charset val="1"/>
      </rPr>
      <t xml:space="preserve">Придбання дидактичного матеріалу </t>
    </r>
    <r>
      <rPr>
        <sz val="12"/>
        <rFont val="Times New Roman"/>
        <family val="1"/>
      </rPr>
      <t xml:space="preserve"> (ЗОШ №24) </t>
    </r>
  </si>
  <si>
    <r>
      <rPr>
        <sz val="12"/>
        <rFont val="Times New Roman"/>
        <family val="1"/>
        <charset val="1"/>
      </rPr>
      <t xml:space="preserve">Придбання ноутбуку </t>
    </r>
    <r>
      <rPr>
        <sz val="12"/>
        <rFont val="Times New Roman"/>
        <family val="1"/>
      </rPr>
      <t xml:space="preserve"> (ЗОШ №24) </t>
    </r>
  </si>
  <si>
    <r>
      <rPr>
        <sz val="12"/>
        <rFont val="Times New Roman"/>
        <family val="1"/>
        <charset val="1"/>
      </rPr>
      <t xml:space="preserve">Придбання каналізаційного насосу  </t>
    </r>
    <r>
      <rPr>
        <sz val="12"/>
        <rFont val="Times New Roman"/>
        <family val="1"/>
      </rPr>
      <t xml:space="preserve"> (ЗОШ №24) </t>
    </r>
  </si>
  <si>
    <r>
      <rPr>
        <sz val="12"/>
        <rFont val="Times New Roman"/>
        <family val="1"/>
        <charset val="1"/>
      </rPr>
      <t xml:space="preserve">Придбання мультимедійної інтерактивної дошки </t>
    </r>
    <r>
      <rPr>
        <sz val="12"/>
        <rFont val="Times New Roman"/>
        <family val="1"/>
      </rPr>
      <t xml:space="preserve"> (ЗОШ №24) </t>
    </r>
  </si>
  <si>
    <r>
      <rPr>
        <sz val="12"/>
        <rFont val="Times New Roman"/>
        <family val="1"/>
        <charset val="1"/>
      </rPr>
      <t xml:space="preserve">Придбання проектору </t>
    </r>
    <r>
      <rPr>
        <sz val="12"/>
        <rFont val="Times New Roman"/>
        <family val="1"/>
      </rPr>
      <t xml:space="preserve"> (ЗОШ №24) </t>
    </r>
  </si>
  <si>
    <t xml:space="preserve">Придбання дидактичного матеріалу  (ЗОШ №24) </t>
  </si>
  <si>
    <t xml:space="preserve">Придбання сучасних меблів  (ЗОШ №24) </t>
  </si>
  <si>
    <r>
      <rPr>
        <sz val="12"/>
        <rFont val="Times New Roman"/>
        <family val="1"/>
        <charset val="1"/>
      </rPr>
      <t xml:space="preserve">Придбання музичних інструментів, комп’ютерної техніки </t>
    </r>
    <r>
      <rPr>
        <sz val="12"/>
        <rFont val="Times New Roman"/>
        <family val="1"/>
      </rPr>
      <t xml:space="preserve"> (ЗОШ №24) </t>
    </r>
  </si>
  <si>
    <t>Придбання обладнення для надання державної підтримки особам з особливими освітніми потребами  ЗОШ</t>
  </si>
  <si>
    <r>
      <rPr>
        <sz val="12"/>
        <rFont val="Times New Roman"/>
        <family val="1"/>
        <charset val="1"/>
      </rPr>
      <t xml:space="preserve">Придбання обладнення для оснащення ресурсних кімнат </t>
    </r>
    <r>
      <rPr>
        <sz val="14"/>
        <rFont val="Times New Roman"/>
        <family val="1"/>
        <charset val="204"/>
      </rPr>
      <t xml:space="preserve"> ЗОШ №1,2,4 </t>
    </r>
  </si>
  <si>
    <t xml:space="preserve">Придбання обладнення для надання державної підтримки особам з особливими освітніми потребами  НВК №16 </t>
  </si>
  <si>
    <t>Придбання обладнення для надання державної підтримки особам з особливими освітніми потребами ЗОШ №24</t>
  </si>
  <si>
    <r>
      <rPr>
        <sz val="12"/>
        <rFont val="Times New Roman"/>
        <family val="1"/>
        <charset val="1"/>
      </rPr>
      <t xml:space="preserve">Придбання обладнення для оснащення ресурсних кімнат </t>
    </r>
    <r>
      <rPr>
        <sz val="14"/>
        <rFont val="Times New Roman"/>
        <family val="1"/>
        <charset val="204"/>
      </rPr>
      <t>ЗОШ №24</t>
    </r>
  </si>
  <si>
    <t>Капітальний ремонт частини приміщень Мелітопольської загальноосвітньої школи I-III ступенів № 1 Мелітопольської міської ради Запорізької області, за адресою вул. Ярослава Мудрого, 13, м. Мелітополь</t>
  </si>
  <si>
    <t>Капітальний ремонт приміщень (заміна вікон з облаштуванням укосів) Мелітопольської загальноосвітньої школи № 24 Мелітопольської міської ради Запорізької області за адресою: м. Мелітополь, вул. Генерала Петрова, 69 А</t>
  </si>
  <si>
    <t>№2.2.7, 3.3.2</t>
  </si>
  <si>
    <t>Реконструкція мультифункціонального майданчику для занять ігровими видами спорту Мелітопольської загальноосвітньої школи І-ІІІ ступенів № 24 Мелітопольської міської ради, вул. Садова, 47, м. Мелітополь, Запорізької області</t>
  </si>
  <si>
    <t>Капітальний ремонт асфальтного покриття, подвір"я школи  ЗОШ №№25,20, ліцей №5</t>
  </si>
  <si>
    <t>Капітальний ремонт санвузлів, приміщень ЗОШ №2</t>
  </si>
  <si>
    <t>Капітальний ремонт цоколю, відмостки ЗОШ №13</t>
  </si>
  <si>
    <t>Улаштування зливної системи водостоків ЗОШ №13</t>
  </si>
  <si>
    <t xml:space="preserve">Капітальний ремонт зелених насаджень  </t>
  </si>
  <si>
    <t>Капітальний ремонт (вікна) з виконанням заходів енергозбереження  ЗОШ №2</t>
  </si>
  <si>
    <t>Капітальний ремонт (вікна) з виконанням заходів енергозбереження ЗОШ № 14</t>
  </si>
  <si>
    <t>Капітальний ремонт пішохідної зони</t>
  </si>
  <si>
    <r>
      <rPr>
        <sz val="12"/>
        <color indexed="8"/>
        <rFont val="Times New Roman"/>
        <family val="1"/>
        <charset val="1"/>
      </rPr>
      <t>ЗОШ №4, вул. Пушкіна,77 м.Мелітополь - к</t>
    </r>
    <r>
      <rPr>
        <sz val="12"/>
        <color indexed="8"/>
        <rFont val="Times New Roman"/>
        <family val="1"/>
        <charset val="204"/>
      </rPr>
      <t>апітальний ремонт  з виконанням заходів енергозбереження</t>
    </r>
  </si>
  <si>
    <t>ЗОШ І-ІІІ ступеня № 4 ММР ЗО, вул. Пушкіна, 77  м. Мелітополь капітальний ремонт приміщень спортивного залу з виконанням заходів енергозбереження</t>
  </si>
  <si>
    <t>ЗОШ I-III ступеня № 8, вул. Михайла Оратовського, 147 м. Мелітополь Запорізької області - капітальний ремонт  з виконанням заходів енергозбереження</t>
  </si>
  <si>
    <r>
      <rPr>
        <sz val="12"/>
        <rFont val="Times New Roman"/>
        <family val="1"/>
        <charset val="1"/>
      </rPr>
      <t xml:space="preserve">ЗОШ І-ІІІ ступеня № 11 ММР ЗО, вул. Петра Дорошенка, 38  м. Мелітополь - </t>
    </r>
    <r>
      <rPr>
        <sz val="12"/>
        <rFont val="Times New Roman"/>
        <family val="1"/>
        <charset val="204"/>
      </rPr>
      <t>капітальний ремонт з утепленням фасаду  та благоустрій території</t>
    </r>
  </si>
  <si>
    <r>
      <rPr>
        <sz val="12"/>
        <rFont val="Times New Roman"/>
        <family val="1"/>
        <charset val="1"/>
      </rPr>
      <t>ЗОШ І-ІІІ ступеня № 13 ММР ЗО, вул. Вишнева, 84  м. Мелітополь -</t>
    </r>
    <r>
      <rPr>
        <sz val="12"/>
        <rFont val="Times New Roman"/>
        <family val="1"/>
        <charset val="204"/>
      </rPr>
      <t xml:space="preserve"> капітальний ремонт спортивної зали  з виконанням заходів енергозбереження</t>
    </r>
  </si>
  <si>
    <t>Загальноосвітня школа І-ІІІ ступенів № 15,  вул. Гризодубової, 54, м. Мелітополь, Запорізька область - капітальний ремонт з виконанням заходів енергозбереження</t>
  </si>
  <si>
    <t xml:space="preserve"> ЗОШ І-ІІІ cтупеня № 20 ММР ЗО,  вул. Сєроав, 62-а -  капітальний ремонт  ганку з улаштуванням пандусу</t>
  </si>
  <si>
    <t>НВК №16 вул. Сопіна, 200 м.Мелітополь - капітальний ремонт  з виконанням заходів енергозбереження</t>
  </si>
  <si>
    <t xml:space="preserve"> Капітальний ремонт будівлі, з виконанням заходів з енергозбереження та благоустрою території Мелітопольської спеціалізованої школи І-ІІІ ступенів № 23 ММР ЗО, вул. Гетьмана Сагайдачного, 262, м. Мелітополь </t>
  </si>
  <si>
    <r>
      <rPr>
        <sz val="12"/>
        <rFont val="Times New Roman"/>
        <family val="1"/>
        <charset val="1"/>
      </rPr>
      <t>№</t>
    </r>
    <r>
      <rPr>
        <sz val="12"/>
        <rFont val="Times New Roman"/>
        <family val="1"/>
      </rPr>
      <t>3.3.2</t>
    </r>
  </si>
  <si>
    <t xml:space="preserve">Реконструкція футбольного поля із штучним покриттям навчально-виховного комплексу №16 Мелітопольської міської ради, вул.Сопіна, 200, м.Мелітополь, Запорізької області" </t>
  </si>
  <si>
    <t>Загальноосвітня школа I-III ступеня № 1, вул. Ярослава Мудрого, 13, м. Мелітополь - капітальний ремонт фасаду з утепленням, заміна вікон на енергозберігаючі, утеплення покрівлі, встановлення індивідуального теплового пункту</t>
  </si>
  <si>
    <t>Загальноосвітня школа I-III ступеня № 7, вул. Інтеркультурна, 400а, м. Мелітополь - капітальний ремонт фасаду з утепленням, заміна вікон на енергозберігаючі, утеплення покрівлі, встановлення індивідуального теплового пункту</t>
  </si>
  <si>
    <t>Гімназія № 9, вул. Гагаріна, 9а, м. Мелітополь - капітальний ремонт фасаду з утепленням, заміна вікон на енергозберігаючі, утеплення покрівлі, встановлення індивідуального теплового пункту</t>
  </si>
  <si>
    <t>Співфінансування проектів</t>
  </si>
  <si>
    <t xml:space="preserve">Капітальний ремонт, заміна вікон  з виконанням заходів енергозбереження ЗОШ №24 </t>
  </si>
  <si>
    <t>Позашкільні навчальні заклади</t>
  </si>
  <si>
    <t>Мала академія наук учнівської молоді ММР ЗО, вул. Івана Богуна, 46 м. Мелітополь - капітальний ремонт внутрішньо майданчикових інженерних мереж з виконанням заходів енергозбереження</t>
  </si>
  <si>
    <t>Капітальний ремонт будівлі позашкільного навчального закладу</t>
  </si>
  <si>
    <t xml:space="preserve">Капітальний ремонт асфальтного покриття  </t>
  </si>
  <si>
    <t>Капітальний ремонт відмостки</t>
  </si>
  <si>
    <t>Капітальний ремонт тіньових навісів</t>
  </si>
  <si>
    <t xml:space="preserve">Капітальний ремонт будівлі  </t>
  </si>
  <si>
    <t>Придбання комп"ютера</t>
  </si>
  <si>
    <t xml:space="preserve">Придбання багатофункціонального пристрою </t>
  </si>
  <si>
    <t xml:space="preserve">Придбання комплекту меблів  </t>
  </si>
  <si>
    <t>ПДЮТ</t>
  </si>
  <si>
    <t>Придбання персонального комп"ютера, принтера</t>
  </si>
  <si>
    <t>Придбання спліт-системи</t>
  </si>
  <si>
    <t xml:space="preserve">Придбання ноутбуків, коп"ютерної техніки </t>
  </si>
  <si>
    <t>№3.3.2, 3.4.2</t>
  </si>
  <si>
    <t>Установка спортивного комплексу з реконструкцією скверу та прилеглої території, укладання плітки</t>
  </si>
  <si>
    <t>Придбання ноутбуків, коп"ютерна техніка (за рахунок депутатської субвенції)</t>
  </si>
  <si>
    <t>Охорона здоров’я</t>
  </si>
  <si>
    <t>КП "Центральна міська аптека №171” вул. Гризодубової, 39 м.Мелітополь -капітальний ремонт</t>
  </si>
  <si>
    <t>"КП Центральна міська аптека №171" вул. Гризодубової, 39,  м.Мелітополь -капітальний ремонт внутрішніх приміщень</t>
  </si>
  <si>
    <t>№3.1.3</t>
  </si>
  <si>
    <t>Реконструкція приміщень під амбулаторію загальної практики сімейної медиціни, вул. Гагаріна, 1 м. Мелітополь (коригування</t>
  </si>
  <si>
    <t>№2.2.7, 3.1.2</t>
  </si>
  <si>
    <t>Капітальний ремонт будівлі з виконанням заходів енергозбереження КУ “Мелітопольська міська лікарня № 2” ММР ЗО, вул. Брів-ла-Гайард, 19 м. Мелітополь Запорізької області</t>
  </si>
  <si>
    <t>Придбання персонального комп"ютера</t>
  </si>
  <si>
    <t>КУ "ТМО"Багатопрофільна лікарня інтенсивних методів лікування та ШМД" ММР ЗО</t>
  </si>
  <si>
    <t>№3.1.1</t>
  </si>
  <si>
    <t>Придбання центральної станції цілодобового моніторінгу ЮНЕТ для відокремленого підрозділу Лікарня №2</t>
  </si>
  <si>
    <t>Придбання монітора паціента ЮМ 300 - 10 (базова комплектація) для відокремленого підрозділу Лікарня №2</t>
  </si>
  <si>
    <t>Придбання компʼютерів</t>
  </si>
  <si>
    <t>Придбання обладнення для баклабораторії - кисневий концентратор</t>
  </si>
  <si>
    <t>Придбання медичного обладнання для гнійно-септичного відділення</t>
  </si>
  <si>
    <t xml:space="preserve">Придбання обладнення для Лікувально-діагностичного центру ТМО  </t>
  </si>
  <si>
    <t xml:space="preserve">Придбання обладнення для юаклабораторії </t>
  </si>
  <si>
    <t xml:space="preserve">Придбання обладнення для ЛДЦ </t>
  </si>
  <si>
    <t>№3.2.4, 2.2.7, 3.1.2</t>
  </si>
  <si>
    <t>Відокремлений підрозділ “Інфекційна лікарня” комунальної установи “Територіальне медичне об’єднання “Багатопрофільна лікарня інтенсивних методів лікування та швидкої медичної допомоги” по вул. Кізіярській, 48, м. Мелітополь, Запорізька область - капітальний ремонт з виконанням заходів енергозбереження</t>
  </si>
  <si>
    <t>№3.1.2</t>
  </si>
  <si>
    <t xml:space="preserve">Капітальний ремонт баклабораторії </t>
  </si>
  <si>
    <t>Капітальний ремонт приміщень 6 поверху будівлі КУ "ЦПМСД№1"вул.Крупської,7 (вул.Івана Алексєєва,7) для відокремленого підрозділу Лікарня №1</t>
  </si>
  <si>
    <t>КУ "Мелітопольський міський пологовий будинок" ММР ЗО</t>
  </si>
  <si>
    <t>№3.2.4, 3.1.2</t>
  </si>
  <si>
    <t>Капітальний  ремонт будівлі гінекологічного корпусу (заміна вікон) КУ "Мелітопольський міський пологовий будинок"</t>
  </si>
  <si>
    <t>Комунальне некомерційне підприємство “Мелітопольський міський пологовий будинок”, вул. Кізіярська, 37, м. Мелітополь, Запорізька область - капітальний ремонт</t>
  </si>
  <si>
    <t>Співфінанасування субвенції на соціально-економічний розвиток</t>
  </si>
  <si>
    <t>КУ "Центр первинної медико-санітарної допомоги №1" ММР ЗО</t>
  </si>
  <si>
    <t>Придбання хромографу глікованого гемоглобіну</t>
  </si>
  <si>
    <t>Придбання біохімічного аналізатору XI 640 Лохеме</t>
  </si>
  <si>
    <t>Комунальна установа "Центр первинної медико-санітарної допомоги № 1" Мелітопольської міської ради Запорізької області по вул. Крупської, 7, м. Мелітополь  - капітальний ремонт фасаду та покрівлі</t>
  </si>
  <si>
    <t>Капітальний ремонт  з виконанням заходів енергозбереження 3 поверху КУ "ЦПМСД№1" вул.Крупської,7 (вул.Івана Алексєєва,7) (для розміщення централізованої лабораторії)</t>
  </si>
  <si>
    <t>Капітальний ремонт з виконанням заходів енергозбереження приміщень централізованої клініко-діагностичної лабараторії КУ "ЦПМСД №1" ММР ЗО за адресою: м. Мелітополь, вул.  І. Алексеєва 7, інв. №101310002</t>
  </si>
  <si>
    <t>Капітальний ремонт з виконанням заходів енергозбереження 5 поверху КУ "ЦПМСД №1" ММР ЗО за адресою: м. Мелітополь, вул. І. Алексєєва, 7 (ЛДЦ)</t>
  </si>
  <si>
    <t>Будівля комунальної установи "Центр первинної медико-санітарної допомоги № 1" Мелітопольської міської ради Запорізької області по просп. Хмельницького, 46, м. Мелітополь - капітальний ремонт з виконанням заходів енергозбереження</t>
  </si>
  <si>
    <t>КУ "Центр первинної медико-санітарної допомоги №2" ММР ЗО</t>
  </si>
  <si>
    <t xml:space="preserve">Капітальний ремонт  з виконанням заходів енергозбереження по ЦПМСД №2   м. Мелітополь вул. Івана Алексєєва, 7 амбулаторія сімейної медиціни </t>
  </si>
  <si>
    <t>КНП "Мелітопольська міська стоматологічна поліклініка" ММР ЗО</t>
  </si>
  <si>
    <t>Капітальний ремонт туалету</t>
  </si>
  <si>
    <t>Соціальний захист населення</t>
  </si>
  <si>
    <t>№3.5.2</t>
  </si>
  <si>
    <t>Придбання комп"ютеру для відеоспостереження по соціальним гуртожиткам</t>
  </si>
  <si>
    <t>Придбання ноутбуку для відділу кадрів Територіального центру</t>
  </si>
  <si>
    <t xml:space="preserve">ЦССМ - придбання комп"ютерів </t>
  </si>
  <si>
    <t>Співфінанасування з міського бюджету придбання спеціального автомобілю для  інклюзивно-ресурсного центру</t>
  </si>
  <si>
    <r>
      <rPr>
        <sz val="12"/>
        <color indexed="8"/>
        <rFont val="Times New Roman"/>
        <family val="1"/>
        <charset val="1"/>
      </rPr>
      <t>№2.1.2</t>
    </r>
    <r>
      <rPr>
        <sz val="12"/>
        <color indexed="8"/>
        <rFont val="Times New Roman"/>
        <family val="1"/>
      </rPr>
      <t>, 2.2.7</t>
    </r>
  </si>
  <si>
    <t>Реконструкція  з виконанням заходів енергозбереження нежитлових приміщень, вул. Чернишевського, 37, м. Мелітополь, Запорізька область, під адміністративну будівлю</t>
  </si>
  <si>
    <t>Реконструкція нежитлових приміщень, вул. Чернишевського,37 м. Мелітополь Запорізької області під адміністративну будівлю (преднання до електричних мереж)</t>
  </si>
  <si>
    <t>Капітальний ремонт приміщення відділення прийому громадян по вул. Беляєва, 18</t>
  </si>
  <si>
    <t>Капітальний ремонт другого корпусу відділення реабілітації дітей з інвалідністю</t>
  </si>
  <si>
    <t>Капітальний ремонт Центру реабілітації (укладка тротуарної плітки)</t>
  </si>
  <si>
    <t>Міська програма "Фінансова підтримка громадської організації Мелітопольське  міське товариство інвалідів Зап. Обласного об"єднання Союз організації інвалідів України (придбання комп. техніки)</t>
  </si>
  <si>
    <t xml:space="preserve">Міська програма  "Компенсаційні виплати та відшкодування витрат за надані пільги окремим категоріям громадян" (пільговий капремонт)   </t>
  </si>
  <si>
    <t>№2.2.7</t>
  </si>
  <si>
    <t>Реконструкція нежитлової будівлі по вул. Белєва,16, м.Мелітополь Запорізької області під житлову будівлю</t>
  </si>
  <si>
    <t>Реконструкція нежитлових приміщень (IV під"їзд) по вул. Брів-ла-Гайард,6, м.Мелітополь Запорізької області під житлові приміщення</t>
  </si>
  <si>
    <t>Реконструкція будівлі для облаштування житла для внутрішньоперемішених осіб за адресою: м. Мелітополь, вул. Г. Сталінграда, 13 (приєднання до електричних мереж)</t>
  </si>
  <si>
    <t>Служба у справах дітей</t>
  </si>
  <si>
    <t>Придбання  багатофункційного пристрою</t>
  </si>
  <si>
    <t>Молодь та спорт</t>
  </si>
  <si>
    <t>Придбання кондиціонеру для службового кабінету</t>
  </si>
  <si>
    <t xml:space="preserve">Придбання комп"ютера, ноутбука </t>
  </si>
  <si>
    <t>№2.2.7, 3.3.8</t>
  </si>
  <si>
    <t>Будівництво водно-спортивного комплексу (плавального басейну) по  вул. Ярослава Мудрого, 13 м. Мелітополь Запорізької області (коригування)</t>
  </si>
  <si>
    <t>№3.3.8</t>
  </si>
  <si>
    <t>Будівництво водно-спортивного комплексу (плавального басейну) по  вул. Ярослава Мудрого, 13 м. Мелітополь Запорізької області  (приєднання до електричних мереж)</t>
  </si>
  <si>
    <t xml:space="preserve">Міська програма "Розбудова спортивної інфраструктури м.Мелітополя”  </t>
  </si>
  <si>
    <t>КЗ "Дитячо-юнацька спортивна школа №1" ММР ЗО</t>
  </si>
  <si>
    <t>Придбання ноутбуку</t>
  </si>
  <si>
    <t xml:space="preserve">Придбання покриття борцовського  </t>
  </si>
  <si>
    <t>Придбання ноутбуку (шахова школа)</t>
  </si>
  <si>
    <t>Придбання ролетних штор (закритого тип) молодіжний центр</t>
  </si>
  <si>
    <t xml:space="preserve">Придбання: щит баскетбольний із  оргскла </t>
  </si>
  <si>
    <t>Придбання покриття із гумової крихти для баскетбольного майданчика</t>
  </si>
  <si>
    <t>Придбання портативного музичного обладнення</t>
  </si>
  <si>
    <t>Придбання коврового покриття для акрабатичної доріжки</t>
  </si>
  <si>
    <t>КЗ "Дитячо-юнацька спортивна школа №3" ММР ЗО</t>
  </si>
  <si>
    <t xml:space="preserve">Придбання комп"ютерів  (3 шт.)     </t>
  </si>
  <si>
    <t xml:space="preserve">Придбання комплекту меблів офісних для службових кабінетів </t>
  </si>
  <si>
    <t xml:space="preserve">Придбання кондиціонерів  </t>
  </si>
  <si>
    <t>Придбання ноутбука Asus</t>
  </si>
  <si>
    <t xml:space="preserve">Придбання коврового покриття (художня  гімнастика)                       </t>
  </si>
  <si>
    <t xml:space="preserve">Придбання штанги олімпійської </t>
  </si>
  <si>
    <t>Придбання: водонагрівч, комплект дверей, комплект сантехніки</t>
  </si>
  <si>
    <t>Капітальний ремонт роздягалень та коридорів</t>
  </si>
  <si>
    <t>Капітальний ремонт роздягалень та коридорів ДЮСШ №3</t>
  </si>
  <si>
    <t>№3.2.4, 2.2.7, 3.3.2</t>
  </si>
  <si>
    <t>Комунальний заклад “Дитячо-юнацька спортивна школа №3”, вул. Ломоносова, 199,  м. Мелітополь, Запорізька область - капітальний ремонт  з виконанням заходів енергозбереження</t>
  </si>
  <si>
    <t>Стадіон "Спартак"</t>
  </si>
  <si>
    <t>№3.3.5</t>
  </si>
  <si>
    <t xml:space="preserve">Придбання газонокосарки-трактора </t>
  </si>
  <si>
    <t>Придбання флагштоків</t>
  </si>
  <si>
    <t>Придбання пневмоарки</t>
  </si>
  <si>
    <t>Житлово-комунальне господарство</t>
  </si>
  <si>
    <t>№3.3.1</t>
  </si>
  <si>
    <t>Придбання дитячих та спортивних майданчиків</t>
  </si>
  <si>
    <t>Придбання:  МАФ, шлагбаум, модульні та переносні конструкції</t>
  </si>
  <si>
    <t>Капітальний ремонт житлового фонду</t>
  </si>
  <si>
    <t>Капітальний ремонт ліфтів</t>
  </si>
  <si>
    <t>№3.2.2</t>
  </si>
  <si>
    <t>Міська програма "Забезпечення функціонування ТОВ "Тепло-Мелітополь"</t>
  </si>
  <si>
    <t>Капітальний ремонт зелених насаджень</t>
  </si>
  <si>
    <t>Капітальний ремонт світлофорних об"єктів</t>
  </si>
  <si>
    <t>Капітальний ремонт автобусних зупинок</t>
  </si>
  <si>
    <t>Капітальний ремонт МАФ (флагшток)</t>
  </si>
  <si>
    <t>№3.2.4, 3.5.1</t>
  </si>
  <si>
    <t>Капітальний ремонт мережі зовнішнього освітлення</t>
  </si>
  <si>
    <t>Громадські проекти</t>
  </si>
  <si>
    <t>№3.2.1</t>
  </si>
  <si>
    <t>Міська програма "Підвищення продуктивності та стабільної роботи об"єктів водопостачання та водопровідних мереж"  (придбання)</t>
  </si>
  <si>
    <t xml:space="preserve">Міська програма "Капітальний ремонт інших об"єктів" </t>
  </si>
  <si>
    <t>Міська програма "Контейнерні майданчики"</t>
  </si>
  <si>
    <t>№2.2.7, 3.4.4</t>
  </si>
  <si>
    <t>Капітальний ремонт дорожнього покриття по вул. Ломоносова від бульв. 30-річчя Перемоги до вул. Петра Дорошенко у м. Мелітополі Запорізької області</t>
  </si>
  <si>
    <t xml:space="preserve">Придбання лічильників </t>
  </si>
  <si>
    <t xml:space="preserve">Міська програма "Поповнення статутного капіталу КП "Чистота"   </t>
  </si>
  <si>
    <t>Міська програма "Поповнення статутного капіталу КП "Мелітопольський міський парк культури і відпочинку ім. Горького" Мелітопольської міської ради Запорізької області</t>
  </si>
  <si>
    <t>№3.4.4</t>
  </si>
  <si>
    <t>Капітальний ремонт внутрішньоквартальних проїзних доріг</t>
  </si>
  <si>
    <t>Капітальний ремонт зливової каналізації</t>
  </si>
  <si>
    <t>№3.2.4, 2.2.7, 3.5.1</t>
  </si>
  <si>
    <t xml:space="preserve">Капітальний ремонт мереж вуличного освітлення в м. Мелітополі шляхом технічного переоснащення LED-світильниками </t>
  </si>
  <si>
    <t>№3.2.4, 3.2.2</t>
  </si>
  <si>
    <t>Реконструкція будівлі під котельню, вул. Мелітопольських дивізій, 126/1 м. Мелітополь Запорізької області</t>
  </si>
  <si>
    <t>№2.2.7, 3.2.1</t>
  </si>
  <si>
    <t>Реконструкція каналізаційного колектору по вул. Інтеркультурній від вул. Будівельної до вул. Академіка Корольова у м. Мелітополі Запорізької області</t>
  </si>
  <si>
    <t>Реконструкція зливової каналізації по вул. Героїв України від просп. Б. Хмельницького до вул. Іллі Стамболі у м. Мелітополі Запорізької області</t>
  </si>
  <si>
    <t>Реконструкція внутрішньоквартальних каналізаційних мереж від Лікарняного містечка, далі по вул. Кізіярській до вул. Брів-ла-Гайард у  м. Мелітополі Запорізької області</t>
  </si>
  <si>
    <t xml:space="preserve">Реконструкція каналізаційного колектору по вул. Олеся Гончара від вул. Пушкіна до вул. Олександра Довженка у м. Мелітополі Запорізької області </t>
  </si>
  <si>
    <t>Реконструкція каналізаційного колектору по вул.  Інтеркультурній від просп. Богдана Хмельницького до вул. Олександра Невського у м. Мелітополі Запорізької області</t>
  </si>
  <si>
    <t>Реконструкція каналізаційного колектору по вул. Шмідта від просп. Богдана Хмельницького до вул. Івана Алексєєва у м. Мелітополі Запорізької області</t>
  </si>
  <si>
    <t>Реконструкція каналізаційного колектору по вул. Гетьмана Сагайдачного від  вул. Ломоносова до просп. Богдана Хмельницького у м. Мелітополі Запорізької області</t>
  </si>
  <si>
    <t>Реконструкція напірно-самопливного каналізаційного колектору по вул. Чайковського від вул. Чкалова до вул. Гризодубової у м. Мелітополі Запорізької області</t>
  </si>
  <si>
    <t xml:space="preserve">Реконструкція каналізаційного колектору по просп.Богдана Хмельницького  від вул. Івана Богуна до вул. Монастирській у м. Мелітополі Запорізької області </t>
  </si>
  <si>
    <t xml:space="preserve">Реконструкція каналізаційного колектору по вул. Героїв України від “Братського кладовища” до просп. Богдана Хмельницького у м. Мелітополі Запорізької області </t>
  </si>
  <si>
    <t>Реконструкція каналізаційного колектору по вул. Казарцева від бульв. 30-річчя Перемоги до вул. Гризодубової у м. Мелітополі Запорізької області  (коригування)</t>
  </si>
  <si>
    <t>Реконструкція каналізаційного колектору по вул. Героїв України від вул. Іллі Стамболі до вул. Олександра Невського у м. Мелітополі Запорізької області</t>
  </si>
  <si>
    <t xml:space="preserve">Реконструкція каналізаційного колектору по вул. Олександра Довженка від 1-го пров. Олександра Довженка до балки Кізіярській у м. Мелітополі Запорізької області </t>
  </si>
  <si>
    <t>Реконструкція каналізаційного колектору по вул.Олександра Довженка (від вул.Селянської до вул. Покровської) м. Мелітополь Запорізької області</t>
  </si>
  <si>
    <t>Реконструкція зливової  каналізації  по просп. 50- річчя Перемоги від вул. Гоголя до бульв. 30-річчя Перемоги у м. Мелітополі Запорізької області</t>
  </si>
  <si>
    <t>Реконструкція будівлі під котельню, вул. Мелітопольських дивізій, 126/1  м. Мелітополь Запорізької області (приєднання до електричних мереж)</t>
  </si>
  <si>
    <t xml:space="preserve">Реконструкція каналізаційного колектора  по вул. Інтеркультурній від вул.  Воїнів - Інтернаціоналістів до  просп. Богдана Хмельницького  у  м. Мелітополі Запорізької області </t>
  </si>
  <si>
    <t>Реконструкція нежитлових приміщень  вул. Інтеркультурна, 394 м.Мелітополь (приєднання до електричних мереж)</t>
  </si>
  <si>
    <t>Реконструкція нежитлових приміщень  вул. Олеся Гончара,79 м.Мелітополь</t>
  </si>
  <si>
    <t>Реконструкція нежитлових приміщень  вул. Олеся Гончара,79 м.Мелітополь (приєднання до електричних мереж)</t>
  </si>
  <si>
    <t xml:space="preserve">Будівництво огорожі парку-памʼятки садово-паркового мистецтва загальнодержавного значення «Парк ім. Горького»   </t>
  </si>
  <si>
    <t>Реконструкція нежитлових приміщень (6 під"їзд) по вул. Брів-ла-Гайард,6, м.Мелітополь Запорізької області під житлову будівлю</t>
  </si>
  <si>
    <t>Капітальний ремонт нежитлових приміщень  вул. Беляєва, 18 м.Мелітополь</t>
  </si>
  <si>
    <t>Реконструкція нежитлових приміщень під адміністративні приміщення по вул. Індустріальній, 89, м. Мелітополь, Запорізької області</t>
  </si>
  <si>
    <t>Капітальний ремонт пішохідної зони по вул. Героїв України (від просп. Богдана Хмельницького до вул. Михайла Грушевського) в м. Мелітополі</t>
  </si>
  <si>
    <t>Капітальний ремонт пішохідної зони вздовж житлового будинку по проспекту  50 – річчя Перемоги, 57 в м. Мелітополі</t>
  </si>
  <si>
    <t>Капітальний ремонт внутрішньоквартальної проїзної дороги за адресою проспект Богдана Хмельницького, 26  в  м. Мелітополі</t>
  </si>
  <si>
    <t>Капітальний ремонт зливової каналізації по вул. Інтеркультурній  (від 1-го пров. Лютневого до вул. Будівельної) в м. Мелітополі</t>
  </si>
  <si>
    <t>Капітальний ремонт пішохідної зони вздовж будівлі по вул. Гетьманській, 93 в м. Мелітополі</t>
  </si>
  <si>
    <t>Капітальний ремонт внутрішньоквартального проїзду вздовж будинків  № 140,142,144 повул. Павла Ловецького в м. Мелітополі</t>
  </si>
  <si>
    <t>Капітальний ремонт дорожнього покриття вул. Михайла Оратовського (від вул. Станіславського до вул. Олександра Невського) в м. Мелітополі</t>
  </si>
  <si>
    <t>Капітальний ремонт дорожнього покриття  провулка Річкового (від вул. Павла Сивицького до вул. Олександра Невського) в м. Мелітополі</t>
  </si>
  <si>
    <t>Капітальний ремонт пішохідної зони по вул. Гвардійській в м. Мелітополі</t>
  </si>
  <si>
    <t>Капітальний ремонт дорожнього покриття вул. Грецької ( від вул. Седовців до вул. Монастирської) в м. Мелітополі</t>
  </si>
  <si>
    <t>Капітальний ремонт дорожнього покриття вул. Сєдовців ( від вул. Грецької до вул. Вакуленчука) в м. Мелітополі</t>
  </si>
  <si>
    <t>Капітальний ремонт пішохідної зони по вул. Героїв України (від вул.Робочої до вул. Фролова) в м. Мелітополі</t>
  </si>
  <si>
    <t>Капітальний ремонт І-го пров. Лютневого у м. Мелітополі Запорізької області</t>
  </si>
  <si>
    <t>Реконструкція каналізаційного колектору по вул. Будівельній від КК-10 до КК-12 у м. Мелітополі Запорізької області</t>
  </si>
  <si>
    <t>Реконструкція вул. Олександра Невського з водовідведенням від вул. Покровської до вул. Інтеркультурної м. Мелітополь Запорізької області</t>
  </si>
  <si>
    <t>Капітальний ремонт тротуару по 1-й пров. Лютневий, у м. Мелітопіль, Запорізької області</t>
  </si>
  <si>
    <t>Культура</t>
  </si>
  <si>
    <t xml:space="preserve">Придбання ноутбука </t>
  </si>
  <si>
    <t xml:space="preserve">Придбання 2 спліт-системи </t>
  </si>
  <si>
    <t xml:space="preserve">Придбання багатофункціонального  пристрою    </t>
  </si>
  <si>
    <t>Придбання мікрофона SHURE для Дитячої музичної школи №1</t>
  </si>
  <si>
    <t>Придбання спліт-системи для приймальні для Дитячої музичної школи №1</t>
  </si>
  <si>
    <t>Придбання активної акустичної системи для мобільних концертів</t>
  </si>
  <si>
    <t>Придбання світлодіодного екрану в концертний зал для Дитячої школи мистецтв</t>
  </si>
  <si>
    <t xml:space="preserve">Придбання для Дитячої художньої школи ноутбука </t>
  </si>
  <si>
    <t>Поповнення бібліотечного фонду</t>
  </si>
  <si>
    <t>Дитяча музична школа № 1, вул. Гетьманська, 135, м. Мелітополь, Запорізька область - капітальний ремонт (коригування)</t>
  </si>
  <si>
    <t>Капітальний ремонт великої зали із заміною підлоги, двох  двірей, освітлення, переобладнання сцени та складання проекту на капітальний ремонт, проектні роботи з вогнезахисної обробки дерев"яних конструкцій сцени Дитячої музичної школи</t>
  </si>
  <si>
    <t>Краєзнавчий музей</t>
  </si>
  <si>
    <t>Придбання акустичної ситеми (в комплекті з вбудованим медіаплеєром і двома мікрофонами)</t>
  </si>
  <si>
    <t>Придбання комп"ютеру для наукових співробітників</t>
  </si>
  <si>
    <t>Придбання кольорового принтера</t>
  </si>
  <si>
    <t xml:space="preserve">Придбання шафи-гардеробу для відвідувачів  </t>
  </si>
  <si>
    <t xml:space="preserve">Придбання ресепшина касира  </t>
  </si>
  <si>
    <t>Палац культури ім. Т.Г. Шевченка</t>
  </si>
  <si>
    <t>Придбання  стейджбоксу</t>
  </si>
  <si>
    <t>Придбання мультикору цифрового</t>
  </si>
  <si>
    <t xml:space="preserve">Придбання радіосистеми Sennheiser XSW 35      </t>
  </si>
  <si>
    <t xml:space="preserve">Придбання цифрового мікшерного пульту BEHRINGER X32 в туровому кейсі,туровий кейс для пульту </t>
  </si>
  <si>
    <t>Придбання світлового обладнання</t>
  </si>
  <si>
    <t>Придбання трибуни для виступів</t>
  </si>
  <si>
    <t>Капітальний ремонт з виконанням заходів енергозбереження фойе з галереєю палацу культури ім. Т.Г. Шевченко</t>
  </si>
  <si>
    <t>Палац культури Залізничників</t>
  </si>
  <si>
    <t>Придбання принтера МФУ</t>
  </si>
  <si>
    <t>Придбання оверлоку</t>
  </si>
  <si>
    <t xml:space="preserve">Придбання телевізору з USB  (20-років народному театру пісні "Блюз") </t>
  </si>
  <si>
    <t xml:space="preserve">Придбання телевізору з USB  (25-років народному хору "Черешні") </t>
  </si>
  <si>
    <t>Придбання комплекту меблів для службових кабінетів, трибуни для виступів</t>
  </si>
  <si>
    <t>Придбання костюмів для ведучих</t>
  </si>
  <si>
    <t xml:space="preserve">Придбання ноутбуків </t>
  </si>
  <si>
    <t>Звукове та світлове обладнення</t>
  </si>
  <si>
    <t>Палац культури залізничників, вул. Чайковського, 61, м. Мелітополь - капітальний ремонт  з виконанням заходів енергозбереження (коригування)</t>
  </si>
  <si>
    <t>Централізована бухгалтерія</t>
  </si>
  <si>
    <t>Придбання комплекту меблів</t>
  </si>
  <si>
    <t xml:space="preserve">Придбання багатофункціонального  пристрою   </t>
  </si>
  <si>
    <t>Управління комунальною власністю</t>
  </si>
  <si>
    <t>Міська програма "Забезпечення житлом дітей-сиріт…"</t>
  </si>
  <si>
    <t xml:space="preserve"> Придбання житла дітям-сиротам (за рахунок субвенції з обласного бюджету)</t>
  </si>
  <si>
    <t>Міська програма "Експертна горошова оцінка землі"</t>
  </si>
  <si>
    <t>Відділ капітального будівництва</t>
  </si>
  <si>
    <t>Придбання меблів</t>
  </si>
  <si>
    <t xml:space="preserve">Придбання компьтерної техніки </t>
  </si>
  <si>
    <t>Капітальний ремонт каналізаціїї (подвал)</t>
  </si>
  <si>
    <t>Фінансове управління</t>
  </si>
  <si>
    <t xml:space="preserve">Міська програма "Національна поліція" </t>
  </si>
  <si>
    <t>Міська програма "Матеріально-технічне забезпечення регіонального сервісного центру МВС в Запорізькій області"</t>
  </si>
  <si>
    <t>Міська програма "Матеріально-технічне забезпечення Мелітопольського міського Головного управління Держпродспоживслужби "</t>
  </si>
  <si>
    <t>РАЗОМ</t>
  </si>
  <si>
    <t>Начальник управління соціально-</t>
  </si>
  <si>
    <t>економічного розвитку міста</t>
  </si>
  <si>
    <t>Ю. ЗАХАРЧУК</t>
  </si>
  <si>
    <t>Мелітопольський міський голова</t>
  </si>
  <si>
    <t>С. МІНЬКО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</si>
</sst>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d/mm/yy"/>
  </numFmts>
  <fonts count="27">
    <font>
      <sz val="10"/>
      <name val="Arial"/>
      <family val="2"/>
      <charset val="1"/>
    </font>
    <font>
      <sz val="11"/>
      <color indexed="8"/>
      <name val="Calibri"/>
      <family val="2"/>
      <charset val="1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 Cyr"/>
      <family val="2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color indexed="8"/>
      <name val="Times New Roman"/>
      <family val="1"/>
      <charset val="1"/>
    </font>
    <font>
      <b/>
      <sz val="13"/>
      <color indexed="8"/>
      <name val="Times New Roman"/>
      <family val="1"/>
      <charset val="1"/>
    </font>
    <font>
      <b/>
      <sz val="14"/>
      <color indexed="8"/>
      <name val="Times New Roman"/>
      <family val="1"/>
      <charset val="1"/>
    </font>
    <font>
      <b/>
      <i/>
      <sz val="12"/>
      <color indexed="8"/>
      <name val="Times New Roman"/>
      <family val="1"/>
      <charset val="1"/>
    </font>
    <font>
      <i/>
      <sz val="14"/>
      <name val="Times New Roman"/>
      <family val="1"/>
      <charset val="204"/>
    </font>
    <font>
      <b/>
      <sz val="13"/>
      <name val="Times New Roman"/>
      <family val="1"/>
      <charset val="1"/>
    </font>
    <font>
      <b/>
      <sz val="12"/>
      <color indexed="8"/>
      <name val="Times New Roman"/>
      <family val="1"/>
      <charset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  <charset val="1"/>
    </font>
    <font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  <charset val="1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1"/>
    </font>
    <font>
      <sz val="14"/>
      <name val="Times New Roman"/>
      <family val="1"/>
      <charset val="1"/>
    </font>
    <font>
      <sz val="13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4" fillId="0" borderId="0"/>
  </cellStyleXfs>
  <cellXfs count="96">
    <xf numFmtId="0" fontId="0" fillId="0" borderId="0" xfId="0"/>
    <xf numFmtId="0" fontId="5" fillId="0" borderId="0" xfId="0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left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/>
    <xf numFmtId="0" fontId="5" fillId="0" borderId="0" xfId="0" applyFont="1" applyFill="1"/>
    <xf numFmtId="164" fontId="7" fillId="0" borderId="0" xfId="0" applyNumberFormat="1" applyFont="1" applyFill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left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wrapText="1"/>
    </xf>
    <xf numFmtId="49" fontId="7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 wrapText="1"/>
    </xf>
    <xf numFmtId="0" fontId="5" fillId="0" borderId="1" xfId="0" applyFont="1" applyFill="1" applyBorder="1" applyAlignment="1">
      <alignment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left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left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7" fillId="0" borderId="1" xfId="1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8" applyFont="1" applyFill="1" applyBorder="1" applyAlignment="1">
      <alignment wrapText="1"/>
    </xf>
    <xf numFmtId="164" fontId="13" fillId="0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2" xfId="5" applyFont="1" applyFill="1" applyBorder="1" applyAlignment="1">
      <alignment horizontal="left" vertical="center" wrapText="1"/>
    </xf>
    <xf numFmtId="164" fontId="5" fillId="0" borderId="2" xfId="5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24" fillId="0" borderId="1" xfId="0" applyNumberFormat="1" applyFont="1" applyFill="1" applyBorder="1" applyAlignment="1">
      <alignment horizontal="left" vertical="center" wrapText="1"/>
    </xf>
    <xf numFmtId="164" fontId="24" fillId="0" borderId="1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164" fontId="12" fillId="0" borderId="0" xfId="0" applyNumberFormat="1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164" fontId="26" fillId="0" borderId="0" xfId="0" applyNumberFormat="1" applyFont="1" applyFill="1" applyAlignment="1">
      <alignment horizontal="center" vertical="center" wrapText="1"/>
    </xf>
    <xf numFmtId="0" fontId="26" fillId="0" borderId="0" xfId="0" applyFont="1" applyFill="1" applyAlignment="1">
      <alignment horizontal="left" vertical="center" wrapText="1"/>
    </xf>
    <xf numFmtId="2" fontId="26" fillId="0" borderId="0" xfId="0" applyNumberFormat="1" applyFont="1" applyFill="1" applyAlignment="1">
      <alignment horizontal="left" vertical="center" wrapText="1"/>
    </xf>
    <xf numFmtId="164" fontId="26" fillId="0" borderId="0" xfId="0" applyNumberFormat="1" applyFont="1" applyFill="1" applyAlignment="1">
      <alignment horizontal="left" vertical="top" wrapText="1"/>
    </xf>
    <xf numFmtId="0" fontId="24" fillId="0" borderId="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164" fontId="26" fillId="0" borderId="0" xfId="0" applyNumberFormat="1" applyFont="1" applyFill="1" applyBorder="1" applyAlignment="1">
      <alignment horizontal="center" vertical="center" wrapText="1"/>
    </xf>
    <xf numFmtId="164" fontId="26" fillId="0" borderId="0" xfId="0" applyNumberFormat="1" applyFont="1" applyFill="1" applyBorder="1" applyAlignment="1">
      <alignment horizontal="left" vertical="top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</cellXfs>
  <cellStyles count="9">
    <cellStyle name="Normal 3" xfId="1"/>
    <cellStyle name="Обычный" xfId="0" builtinId="0"/>
    <cellStyle name="Обычный 2" xfId="2"/>
    <cellStyle name="Обычный 2 2" xfId="3"/>
    <cellStyle name="Обычный 2_Культура" xfId="4"/>
    <cellStyle name="Обычный 3" xfId="5"/>
    <cellStyle name="Обычный 3 2" xfId="6"/>
    <cellStyle name="Обычный 3_Касові видатки по УКГ (ФУ) на 01.03.2015" xfId="7"/>
    <cellStyle name="Обычный_додаток на 2014" xf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C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87"/>
  <sheetViews>
    <sheetView tabSelected="1" topLeftCell="A257" zoomScale="91" zoomScaleNormal="91" workbookViewId="0">
      <selection activeCell="H382" sqref="H382"/>
    </sheetView>
  </sheetViews>
  <sheetFormatPr defaultRowHeight="15.75"/>
  <cols>
    <col min="1" max="1" width="11.28515625" style="1" customWidth="1"/>
    <col min="2" max="2" width="45" style="2" customWidth="1"/>
    <col min="3" max="3" width="11.7109375" style="3" customWidth="1"/>
    <col min="4" max="4" width="13.85546875" style="4" customWidth="1"/>
    <col min="5" max="5" width="13.28515625" style="4" customWidth="1"/>
    <col min="6" max="6" width="9.140625" style="1"/>
    <col min="7" max="7" width="10.85546875" style="1" customWidth="1"/>
    <col min="8" max="16384" width="9.140625" style="1"/>
  </cols>
  <sheetData>
    <row r="1" spans="1:255" s="6" customFormat="1" ht="17.850000000000001" customHeight="1">
      <c r="A1" s="5"/>
      <c r="C1" s="93" t="s">
        <v>0</v>
      </c>
      <c r="D1" s="93"/>
      <c r="E1" s="93"/>
      <c r="HN1" s="8"/>
      <c r="HO1" s="8"/>
      <c r="HP1" s="8"/>
      <c r="HQ1" s="8"/>
      <c r="HR1" s="8"/>
      <c r="HS1" s="8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</row>
    <row r="2" spans="1:255" s="6" customFormat="1" ht="17.850000000000001" customHeight="1">
      <c r="A2" s="5"/>
      <c r="C2" s="94" t="s">
        <v>1</v>
      </c>
      <c r="D2" s="94"/>
      <c r="E2" s="94"/>
      <c r="HN2" s="8"/>
      <c r="HO2" s="8"/>
      <c r="HP2" s="8"/>
      <c r="HQ2" s="8"/>
      <c r="HR2" s="8"/>
      <c r="HS2" s="8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</row>
    <row r="3" spans="1:255" s="6" customFormat="1" ht="17.850000000000001" customHeight="1">
      <c r="A3" s="5"/>
      <c r="C3" s="94" t="s">
        <v>2</v>
      </c>
      <c r="D3" s="94"/>
      <c r="E3" s="94"/>
      <c r="HN3" s="8"/>
      <c r="HO3" s="8"/>
      <c r="HP3" s="8"/>
      <c r="HQ3" s="8"/>
      <c r="HR3" s="8"/>
      <c r="HS3" s="8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</row>
    <row r="4" spans="1:255" s="6" customFormat="1" ht="17.850000000000001" customHeight="1">
      <c r="A4" s="5"/>
      <c r="C4" s="94" t="s">
        <v>3</v>
      </c>
      <c r="D4" s="94"/>
      <c r="E4" s="94"/>
      <c r="HN4" s="8"/>
      <c r="HO4" s="8"/>
      <c r="HP4" s="8"/>
      <c r="HQ4" s="8"/>
      <c r="HR4" s="8"/>
      <c r="HS4" s="8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</row>
    <row r="5" spans="1:255" s="6" customFormat="1" ht="17.850000000000001" customHeight="1">
      <c r="A5" s="5"/>
      <c r="C5" s="94" t="s">
        <v>4</v>
      </c>
      <c r="D5" s="94"/>
      <c r="E5" s="94"/>
      <c r="HN5" s="8"/>
      <c r="HO5" s="8"/>
      <c r="HP5" s="8"/>
      <c r="HQ5" s="8"/>
      <c r="HR5" s="8"/>
      <c r="HS5" s="8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</row>
    <row r="6" spans="1:255" s="6" customFormat="1" ht="17.850000000000001" customHeight="1">
      <c r="A6" s="5"/>
      <c r="C6" s="10"/>
      <c r="D6" s="7"/>
      <c r="E6" s="7"/>
      <c r="HN6" s="8"/>
      <c r="HO6" s="8"/>
      <c r="HP6" s="8"/>
      <c r="HQ6" s="8"/>
      <c r="HR6" s="8"/>
      <c r="HS6" s="8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</row>
    <row r="7" spans="1:255" s="6" customFormat="1" ht="53.65" customHeight="1">
      <c r="A7" s="95" t="s">
        <v>5</v>
      </c>
      <c r="B7" s="95"/>
      <c r="C7" s="95"/>
      <c r="D7" s="95"/>
      <c r="E7" s="95"/>
      <c r="HN7" s="8"/>
      <c r="HO7" s="8"/>
      <c r="HP7" s="8"/>
      <c r="HQ7" s="8"/>
      <c r="HR7" s="8"/>
      <c r="HS7" s="8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</row>
    <row r="8" spans="1:255" s="6" customFormat="1" ht="21.4" customHeight="1">
      <c r="A8" s="90" t="s">
        <v>6</v>
      </c>
      <c r="B8" s="91" t="s">
        <v>7</v>
      </c>
      <c r="C8" s="92" t="s">
        <v>8</v>
      </c>
      <c r="D8" s="92"/>
      <c r="E8" s="92"/>
    </row>
    <row r="9" spans="1:255" s="6" customFormat="1" ht="97.35" customHeight="1">
      <c r="A9" s="90"/>
      <c r="B9" s="91"/>
      <c r="C9" s="11" t="s">
        <v>9</v>
      </c>
      <c r="D9" s="11" t="s">
        <v>10</v>
      </c>
      <c r="E9" s="11" t="s">
        <v>11</v>
      </c>
    </row>
    <row r="10" spans="1:255">
      <c r="A10" s="12">
        <v>1</v>
      </c>
      <c r="B10" s="12" t="s">
        <v>12</v>
      </c>
      <c r="C10" s="12">
        <v>3</v>
      </c>
      <c r="D10" s="12">
        <v>4</v>
      </c>
      <c r="E10" s="12">
        <v>5</v>
      </c>
    </row>
    <row r="11" spans="1:255" s="6" customFormat="1" ht="21.4" customHeight="1">
      <c r="A11" s="83" t="s">
        <v>13</v>
      </c>
      <c r="B11" s="83"/>
      <c r="C11" s="83"/>
      <c r="D11" s="83"/>
      <c r="E11" s="83"/>
      <c r="HN11" s="8"/>
      <c r="HO11" s="8"/>
      <c r="HP11" s="8"/>
      <c r="HQ11" s="8"/>
      <c r="HR11" s="8"/>
      <c r="HS11" s="8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</row>
    <row r="12" spans="1:255" s="16" customFormat="1" ht="33" customHeight="1">
      <c r="A12" s="13"/>
      <c r="B12" s="14" t="s">
        <v>14</v>
      </c>
      <c r="C12" s="15">
        <f>C13+C14+C15+C16+C17+C18+C19+C20</f>
        <v>911.5</v>
      </c>
      <c r="D12" s="15">
        <f>D13+D14+D15+D16+D17+D18+D19+D20</f>
        <v>0</v>
      </c>
      <c r="E12" s="15">
        <f>E13+E14+E15+E16+E17+E18+E19+E20</f>
        <v>911.5</v>
      </c>
    </row>
    <row r="13" spans="1:255">
      <c r="A13" s="17"/>
      <c r="B13" s="18" t="s">
        <v>15</v>
      </c>
      <c r="C13" s="19">
        <v>194</v>
      </c>
      <c r="D13" s="19"/>
      <c r="E13" s="19">
        <f t="shared" ref="E13:E20" si="0">C13+D13</f>
        <v>194</v>
      </c>
    </row>
    <row r="14" spans="1:255">
      <c r="A14" s="17"/>
      <c r="B14" s="18" t="s">
        <v>16</v>
      </c>
      <c r="C14" s="19">
        <v>7.5</v>
      </c>
      <c r="D14" s="19"/>
      <c r="E14" s="19">
        <f t="shared" si="0"/>
        <v>7.5</v>
      </c>
    </row>
    <row r="15" spans="1:255" ht="31.5">
      <c r="A15" s="17"/>
      <c r="B15" s="20" t="s">
        <v>17</v>
      </c>
      <c r="C15" s="19">
        <v>160</v>
      </c>
      <c r="D15" s="19"/>
      <c r="E15" s="19">
        <f t="shared" si="0"/>
        <v>160</v>
      </c>
    </row>
    <row r="16" spans="1:255">
      <c r="A16" s="17"/>
      <c r="B16" s="18" t="s">
        <v>18</v>
      </c>
      <c r="C16" s="19">
        <v>50</v>
      </c>
      <c r="D16" s="19"/>
      <c r="E16" s="19">
        <f t="shared" si="0"/>
        <v>50</v>
      </c>
    </row>
    <row r="17" spans="1:5">
      <c r="A17" s="17"/>
      <c r="B17" s="18" t="s">
        <v>19</v>
      </c>
      <c r="C17" s="19">
        <v>392.1</v>
      </c>
      <c r="D17" s="19"/>
      <c r="E17" s="19">
        <f t="shared" si="0"/>
        <v>392.1</v>
      </c>
    </row>
    <row r="18" spans="1:5">
      <c r="A18" s="17"/>
      <c r="B18" s="18" t="s">
        <v>20</v>
      </c>
      <c r="C18" s="19">
        <v>40</v>
      </c>
      <c r="D18" s="19"/>
      <c r="E18" s="19">
        <f t="shared" si="0"/>
        <v>40</v>
      </c>
    </row>
    <row r="19" spans="1:5">
      <c r="A19" s="21" t="s">
        <v>21</v>
      </c>
      <c r="B19" s="18" t="s">
        <v>22</v>
      </c>
      <c r="C19" s="19">
        <v>7.9</v>
      </c>
      <c r="D19" s="19"/>
      <c r="E19" s="19">
        <f t="shared" si="0"/>
        <v>7.9</v>
      </c>
    </row>
    <row r="20" spans="1:5" ht="19.5" customHeight="1">
      <c r="A20" s="17"/>
      <c r="B20" s="18" t="s">
        <v>23</v>
      </c>
      <c r="C20" s="19">
        <v>60</v>
      </c>
      <c r="D20" s="19"/>
      <c r="E20" s="19">
        <f t="shared" si="0"/>
        <v>60</v>
      </c>
    </row>
    <row r="21" spans="1:5" ht="28.9" customHeight="1">
      <c r="A21" s="17"/>
      <c r="B21" s="22" t="s">
        <v>24</v>
      </c>
      <c r="C21" s="23">
        <f>C22+C23+C24</f>
        <v>669.1</v>
      </c>
      <c r="D21" s="23">
        <f>D22+D23+D24</f>
        <v>0</v>
      </c>
      <c r="E21" s="23">
        <f>E22+E23+E24</f>
        <v>669.1</v>
      </c>
    </row>
    <row r="22" spans="1:5" ht="31.5">
      <c r="A22" s="21" t="s">
        <v>21</v>
      </c>
      <c r="B22" s="24" t="s">
        <v>25</v>
      </c>
      <c r="C22" s="19">
        <v>76.7</v>
      </c>
      <c r="D22" s="19"/>
      <c r="E22" s="19">
        <f>C22+D22</f>
        <v>76.7</v>
      </c>
    </row>
    <row r="23" spans="1:5" ht="86.45" customHeight="1">
      <c r="A23" s="17"/>
      <c r="B23" s="18" t="s">
        <v>26</v>
      </c>
      <c r="C23" s="19">
        <v>27.4</v>
      </c>
      <c r="D23" s="19"/>
      <c r="E23" s="19">
        <f>C23+D23</f>
        <v>27.4</v>
      </c>
    </row>
    <row r="24" spans="1:5" ht="58.5" customHeight="1">
      <c r="A24" s="17"/>
      <c r="B24" s="20" t="s">
        <v>27</v>
      </c>
      <c r="C24" s="19">
        <v>565</v>
      </c>
      <c r="D24" s="19"/>
      <c r="E24" s="19">
        <f>C24+D24</f>
        <v>565</v>
      </c>
    </row>
    <row r="25" spans="1:5" s="26" customFormat="1" ht="18.2" customHeight="1">
      <c r="A25" s="84" t="s">
        <v>28</v>
      </c>
      <c r="B25" s="84"/>
      <c r="C25" s="25">
        <f>C21+C12</f>
        <v>1580.6</v>
      </c>
      <c r="D25" s="25">
        <f>D21+D12</f>
        <v>0</v>
      </c>
      <c r="E25" s="25">
        <f>E21+E12</f>
        <v>1580.6</v>
      </c>
    </row>
    <row r="26" spans="1:5" ht="19.350000000000001" customHeight="1">
      <c r="A26" s="83" t="s">
        <v>29</v>
      </c>
      <c r="B26" s="83"/>
      <c r="C26" s="83"/>
      <c r="D26" s="83"/>
      <c r="E26" s="83"/>
    </row>
    <row r="27" spans="1:5" ht="17.100000000000001" customHeight="1">
      <c r="A27" s="89" t="s">
        <v>30</v>
      </c>
      <c r="B27" s="89"/>
      <c r="C27" s="89"/>
      <c r="D27" s="19"/>
      <c r="E27" s="19">
        <f>C27+D27</f>
        <v>0</v>
      </c>
    </row>
    <row r="28" spans="1:5" ht="31.5">
      <c r="A28" s="27"/>
      <c r="B28" s="14" t="s">
        <v>14</v>
      </c>
      <c r="C28" s="15">
        <f>C29+C30+C31</f>
        <v>44</v>
      </c>
      <c r="D28" s="15">
        <f>D29+D30+D31</f>
        <v>0</v>
      </c>
      <c r="E28" s="15">
        <f>E29+E30+E31</f>
        <v>44</v>
      </c>
    </row>
    <row r="29" spans="1:5">
      <c r="A29" s="17"/>
      <c r="B29" s="20" t="s">
        <v>31</v>
      </c>
      <c r="C29" s="19">
        <v>28.9</v>
      </c>
      <c r="D29" s="19"/>
      <c r="E29" s="19">
        <f>C29+D29</f>
        <v>28.9</v>
      </c>
    </row>
    <row r="30" spans="1:5">
      <c r="A30" s="17"/>
      <c r="B30" s="20" t="s">
        <v>32</v>
      </c>
      <c r="C30" s="19">
        <v>7.6</v>
      </c>
      <c r="D30" s="19"/>
      <c r="E30" s="19">
        <f>C30+D30</f>
        <v>7.6</v>
      </c>
    </row>
    <row r="31" spans="1:5" ht="32.1" customHeight="1">
      <c r="A31" s="17"/>
      <c r="B31" s="20" t="s">
        <v>17</v>
      </c>
      <c r="C31" s="19">
        <v>7.5</v>
      </c>
      <c r="D31" s="19"/>
      <c r="E31" s="19">
        <f>C31+D31</f>
        <v>7.5</v>
      </c>
    </row>
    <row r="32" spans="1:5" s="28" customFormat="1" ht="17.850000000000001" customHeight="1">
      <c r="A32" s="89" t="s">
        <v>33</v>
      </c>
      <c r="B32" s="89"/>
      <c r="C32" s="11"/>
      <c r="D32" s="19"/>
      <c r="E32" s="19"/>
    </row>
    <row r="33" spans="1:5" s="16" customFormat="1" ht="33.75" customHeight="1">
      <c r="A33" s="13"/>
      <c r="B33" s="14" t="s">
        <v>14</v>
      </c>
      <c r="C33" s="15">
        <f>C34+C35+C36+C37+C38+C39+C40+C41+C42+C43+C44</f>
        <v>439</v>
      </c>
      <c r="D33" s="15">
        <f>D34+D35+D36+D37+D38+D39+D40+D41+D42+D43+D44</f>
        <v>2015</v>
      </c>
      <c r="E33" s="15">
        <f>E34+E35+E36+E37+E38+E39+E40+E41+E42+E43+E44</f>
        <v>2454</v>
      </c>
    </row>
    <row r="34" spans="1:5" ht="31.5">
      <c r="A34" s="17" t="s">
        <v>34</v>
      </c>
      <c r="B34" s="29" t="s">
        <v>35</v>
      </c>
      <c r="C34" s="19">
        <v>40</v>
      </c>
      <c r="D34" s="19"/>
      <c r="E34" s="19">
        <f t="shared" ref="E34:E44" si="1">C34+D34</f>
        <v>40</v>
      </c>
    </row>
    <row r="35" spans="1:5">
      <c r="A35" s="17"/>
      <c r="B35" s="29" t="s">
        <v>36</v>
      </c>
      <c r="C35" s="19">
        <v>36</v>
      </c>
      <c r="D35" s="19"/>
      <c r="E35" s="19">
        <f t="shared" si="1"/>
        <v>36</v>
      </c>
    </row>
    <row r="36" spans="1:5" ht="31.5">
      <c r="A36" s="17"/>
      <c r="B36" s="29" t="s">
        <v>37</v>
      </c>
      <c r="C36" s="19">
        <v>7.9</v>
      </c>
      <c r="D36" s="19"/>
      <c r="E36" s="19">
        <f t="shared" si="1"/>
        <v>7.9</v>
      </c>
    </row>
    <row r="37" spans="1:5" ht="30.4" customHeight="1">
      <c r="A37" s="30" t="s">
        <v>38</v>
      </c>
      <c r="B37" s="29" t="s">
        <v>39</v>
      </c>
      <c r="C37" s="19">
        <v>17</v>
      </c>
      <c r="D37" s="19"/>
      <c r="E37" s="19">
        <f t="shared" si="1"/>
        <v>17</v>
      </c>
    </row>
    <row r="38" spans="1:5" ht="31.5">
      <c r="A38" s="30" t="s">
        <v>38</v>
      </c>
      <c r="B38" s="29" t="s">
        <v>40</v>
      </c>
      <c r="C38" s="19">
        <v>21.5</v>
      </c>
      <c r="D38" s="19"/>
      <c r="E38" s="19">
        <f t="shared" si="1"/>
        <v>21.5</v>
      </c>
    </row>
    <row r="39" spans="1:5" ht="31.5">
      <c r="A39" s="30" t="s">
        <v>38</v>
      </c>
      <c r="B39" s="29" t="s">
        <v>41</v>
      </c>
      <c r="C39" s="19">
        <v>37.6</v>
      </c>
      <c r="D39" s="19"/>
      <c r="E39" s="19">
        <f t="shared" si="1"/>
        <v>37.6</v>
      </c>
    </row>
    <row r="40" spans="1:5" ht="31.5">
      <c r="A40" s="17"/>
      <c r="B40" s="29" t="s">
        <v>42</v>
      </c>
      <c r="C40" s="19">
        <v>80.599999999999994</v>
      </c>
      <c r="D40" s="19"/>
      <c r="E40" s="19">
        <f t="shared" si="1"/>
        <v>80.599999999999994</v>
      </c>
    </row>
    <row r="41" spans="1:5" ht="36.200000000000003" customHeight="1">
      <c r="A41" s="17"/>
      <c r="B41" s="31" t="s">
        <v>43</v>
      </c>
      <c r="C41" s="19"/>
      <c r="D41" s="19">
        <v>2000</v>
      </c>
      <c r="E41" s="19">
        <f t="shared" si="1"/>
        <v>2000</v>
      </c>
    </row>
    <row r="42" spans="1:5" ht="31.5">
      <c r="A42" s="17"/>
      <c r="B42" s="31" t="s">
        <v>44</v>
      </c>
      <c r="C42" s="19">
        <v>70</v>
      </c>
      <c r="D42" s="19"/>
      <c r="E42" s="19">
        <f t="shared" si="1"/>
        <v>70</v>
      </c>
    </row>
    <row r="43" spans="1:5" ht="31.5">
      <c r="A43" s="17"/>
      <c r="B43" s="31" t="s">
        <v>45</v>
      </c>
      <c r="C43" s="19"/>
      <c r="D43" s="19">
        <v>15</v>
      </c>
      <c r="E43" s="19">
        <f t="shared" si="1"/>
        <v>15</v>
      </c>
    </row>
    <row r="44" spans="1:5" ht="31.5">
      <c r="A44" s="17"/>
      <c r="B44" s="32" t="s">
        <v>46</v>
      </c>
      <c r="C44" s="19">
        <v>128.4</v>
      </c>
      <c r="D44" s="19"/>
      <c r="E44" s="19">
        <f t="shared" si="1"/>
        <v>128.4</v>
      </c>
    </row>
    <row r="45" spans="1:5" ht="29.65" customHeight="1">
      <c r="A45" s="13"/>
      <c r="B45" s="22" t="s">
        <v>24</v>
      </c>
      <c r="C45" s="15">
        <f>C46+C47+C48+C49+C50+C51+C52+C53</f>
        <v>4518.5</v>
      </c>
      <c r="D45" s="15">
        <f>D46+D47+D48+D49+D50+D51+D52+D53</f>
        <v>24846.699999999997</v>
      </c>
      <c r="E45" s="15">
        <f>E46+E47+E48+E49+E50+E51+E52+E53</f>
        <v>29365.199999999997</v>
      </c>
    </row>
    <row r="46" spans="1:5" ht="31.5">
      <c r="A46" s="17"/>
      <c r="B46" s="29" t="s">
        <v>47</v>
      </c>
      <c r="C46" s="19">
        <v>140</v>
      </c>
      <c r="D46" s="19"/>
      <c r="E46" s="19">
        <f t="shared" ref="E46:E53" si="2">C46+D46</f>
        <v>140</v>
      </c>
    </row>
    <row r="47" spans="1:5" ht="31.5">
      <c r="A47" s="30" t="s">
        <v>38</v>
      </c>
      <c r="B47" s="33" t="s">
        <v>48</v>
      </c>
      <c r="C47" s="19">
        <v>50</v>
      </c>
      <c r="D47" s="19"/>
      <c r="E47" s="19">
        <f t="shared" si="2"/>
        <v>50</v>
      </c>
    </row>
    <row r="48" spans="1:5">
      <c r="A48" s="34" t="s">
        <v>49</v>
      </c>
      <c r="B48" s="33" t="s">
        <v>50</v>
      </c>
      <c r="C48" s="19">
        <v>147</v>
      </c>
      <c r="D48" s="19"/>
      <c r="E48" s="19">
        <f t="shared" si="2"/>
        <v>147</v>
      </c>
    </row>
    <row r="49" spans="1:256" ht="33" customHeight="1">
      <c r="A49" s="17"/>
      <c r="B49" s="33" t="s">
        <v>51</v>
      </c>
      <c r="C49" s="19">
        <v>300</v>
      </c>
      <c r="D49" s="19"/>
      <c r="E49" s="19">
        <f t="shared" si="2"/>
        <v>300</v>
      </c>
    </row>
    <row r="50" spans="1:256" ht="62.25" customHeight="1">
      <c r="A50" s="30" t="s">
        <v>52</v>
      </c>
      <c r="B50" s="35" t="s">
        <v>53</v>
      </c>
      <c r="C50" s="19">
        <v>1866.5</v>
      </c>
      <c r="D50" s="19">
        <v>9331.1</v>
      </c>
      <c r="E50" s="19">
        <f t="shared" si="2"/>
        <v>11197.6</v>
      </c>
    </row>
    <row r="51" spans="1:256" ht="68.25" customHeight="1">
      <c r="A51" s="30" t="s">
        <v>52</v>
      </c>
      <c r="B51" s="24" t="s">
        <v>54</v>
      </c>
      <c r="C51" s="11">
        <v>111.9</v>
      </c>
      <c r="D51" s="19">
        <v>6000</v>
      </c>
      <c r="E51" s="19">
        <f t="shared" si="2"/>
        <v>6111.9</v>
      </c>
    </row>
    <row r="52" spans="1:256" ht="95.25" customHeight="1">
      <c r="A52" s="30" t="s">
        <v>52</v>
      </c>
      <c r="B52" s="29" t="s">
        <v>55</v>
      </c>
      <c r="C52" s="19">
        <v>1068.9000000000001</v>
      </c>
      <c r="D52" s="19">
        <v>5344.7</v>
      </c>
      <c r="E52" s="19">
        <f t="shared" si="2"/>
        <v>6413.6</v>
      </c>
    </row>
    <row r="53" spans="1:256" ht="100.5" customHeight="1">
      <c r="A53" s="30" t="s">
        <v>52</v>
      </c>
      <c r="B53" s="29" t="s">
        <v>56</v>
      </c>
      <c r="C53" s="19">
        <v>834.2</v>
      </c>
      <c r="D53" s="19">
        <v>4170.8999999999996</v>
      </c>
      <c r="E53" s="19">
        <f t="shared" si="2"/>
        <v>5005.0999999999995</v>
      </c>
    </row>
    <row r="54" spans="1:256" s="9" customFormat="1" ht="23.85" customHeight="1">
      <c r="A54" s="89" t="s">
        <v>57</v>
      </c>
      <c r="B54" s="89"/>
      <c r="C54" s="89"/>
      <c r="D54" s="19"/>
      <c r="E54" s="19"/>
      <c r="IV54" s="1"/>
    </row>
    <row r="55" spans="1:256" s="9" customFormat="1" ht="31.5">
      <c r="A55" s="13"/>
      <c r="B55" s="14" t="s">
        <v>14</v>
      </c>
      <c r="C55" s="15">
        <f>C56+C57+C58+C59+C60+C61+C62+C63+C64+C65+C66+C67+C68+C69+C70+C71+C72+C73+C74+C75+C76+C77+C78+C79+C80+C81+C82+C83+C84+C85+C86+C87+C88</f>
        <v>9665.1</v>
      </c>
      <c r="D55" s="15">
        <f>D56+D57+D58+D59+D60+D61+D62+D63+D64+D65+D66+D67+D68+D69+D70+D71+D72+D73+D74+D75+D76+D77+D78+D79+D80+D81+D82+D83+D84+D85+D86+D87+D88</f>
        <v>397</v>
      </c>
      <c r="E55" s="15">
        <f>E56+E57+E58+E59+E60+E61+E62+E63+E64+E65+E66+E67+E68+E69+E70+E71+E72+E73+E74+E75+E76+E77+E78+E79+E80+E81+E82+E83+E84+E85+E86+E87+E88</f>
        <v>10062.1</v>
      </c>
      <c r="IV55" s="1"/>
    </row>
    <row r="56" spans="1:256">
      <c r="A56" s="17" t="s">
        <v>34</v>
      </c>
      <c r="B56" s="18" t="s">
        <v>58</v>
      </c>
      <c r="C56" s="19">
        <v>1429.7</v>
      </c>
      <c r="D56" s="19"/>
      <c r="E56" s="19">
        <f t="shared" ref="E56:E88" si="3">C56+D56</f>
        <v>1429.7</v>
      </c>
    </row>
    <row r="57" spans="1:256" ht="31.5">
      <c r="A57" s="17"/>
      <c r="B57" s="18" t="s">
        <v>59</v>
      </c>
      <c r="C57" s="19">
        <v>400</v>
      </c>
      <c r="D57" s="19"/>
      <c r="E57" s="19">
        <f t="shared" si="3"/>
        <v>400</v>
      </c>
    </row>
    <row r="58" spans="1:256" ht="31.5">
      <c r="A58" s="17"/>
      <c r="B58" s="20" t="s">
        <v>60</v>
      </c>
      <c r="C58" s="19">
        <v>100</v>
      </c>
      <c r="D58" s="19"/>
      <c r="E58" s="19">
        <f t="shared" si="3"/>
        <v>100</v>
      </c>
    </row>
    <row r="59" spans="1:256">
      <c r="A59" s="17"/>
      <c r="B59" s="20" t="s">
        <v>61</v>
      </c>
      <c r="C59" s="19">
        <v>240</v>
      </c>
      <c r="D59" s="19"/>
      <c r="E59" s="19">
        <f t="shared" si="3"/>
        <v>240</v>
      </c>
    </row>
    <row r="60" spans="1:256" ht="47.25">
      <c r="A60" s="17"/>
      <c r="B60" s="20" t="s">
        <v>62</v>
      </c>
      <c r="C60" s="19">
        <v>600</v>
      </c>
      <c r="D60" s="19"/>
      <c r="E60" s="19">
        <f t="shared" si="3"/>
        <v>600</v>
      </c>
    </row>
    <row r="61" spans="1:256">
      <c r="A61" s="30" t="s">
        <v>38</v>
      </c>
      <c r="B61" s="20" t="s">
        <v>63</v>
      </c>
      <c r="C61" s="19">
        <v>210</v>
      </c>
      <c r="D61" s="19"/>
      <c r="E61" s="19">
        <f t="shared" si="3"/>
        <v>210</v>
      </c>
    </row>
    <row r="62" spans="1:256">
      <c r="A62" s="17"/>
      <c r="B62" s="18" t="s">
        <v>64</v>
      </c>
      <c r="C62" s="19">
        <v>475.5</v>
      </c>
      <c r="D62" s="19"/>
      <c r="E62" s="19">
        <f t="shared" si="3"/>
        <v>475.5</v>
      </c>
    </row>
    <row r="63" spans="1:256">
      <c r="A63" s="17"/>
      <c r="B63" s="18" t="s">
        <v>65</v>
      </c>
      <c r="C63" s="19">
        <v>1055.5</v>
      </c>
      <c r="D63" s="19"/>
      <c r="E63" s="19">
        <f t="shared" si="3"/>
        <v>1055.5</v>
      </c>
    </row>
    <row r="64" spans="1:256" ht="31.5">
      <c r="A64" s="17"/>
      <c r="B64" s="18" t="s">
        <v>66</v>
      </c>
      <c r="C64" s="19">
        <v>378.1</v>
      </c>
      <c r="D64" s="19"/>
      <c r="E64" s="19">
        <f t="shared" si="3"/>
        <v>378.1</v>
      </c>
    </row>
    <row r="65" spans="1:5">
      <c r="A65" s="17"/>
      <c r="B65" s="18" t="s">
        <v>67</v>
      </c>
      <c r="C65" s="19">
        <v>1846.5</v>
      </c>
      <c r="D65" s="19"/>
      <c r="E65" s="19">
        <f t="shared" si="3"/>
        <v>1846.5</v>
      </c>
    </row>
    <row r="66" spans="1:5" ht="31.35" customHeight="1">
      <c r="A66" s="17"/>
      <c r="B66" s="18" t="s">
        <v>68</v>
      </c>
      <c r="C66" s="19">
        <v>434.2</v>
      </c>
      <c r="D66" s="19"/>
      <c r="E66" s="19">
        <f t="shared" si="3"/>
        <v>434.2</v>
      </c>
    </row>
    <row r="67" spans="1:5" ht="31.5">
      <c r="A67" s="17"/>
      <c r="B67" s="18" t="s">
        <v>69</v>
      </c>
      <c r="C67" s="19"/>
      <c r="D67" s="19">
        <v>397</v>
      </c>
      <c r="E67" s="19">
        <f t="shared" si="3"/>
        <v>397</v>
      </c>
    </row>
    <row r="68" spans="1:5" ht="18.2" customHeight="1">
      <c r="A68" s="17"/>
      <c r="B68" s="20" t="s">
        <v>70</v>
      </c>
      <c r="C68" s="19">
        <v>80</v>
      </c>
      <c r="D68" s="19"/>
      <c r="E68" s="19">
        <f t="shared" si="3"/>
        <v>80</v>
      </c>
    </row>
    <row r="69" spans="1:5" ht="37.5">
      <c r="A69" s="17"/>
      <c r="B69" s="20" t="s">
        <v>71</v>
      </c>
      <c r="C69" s="19">
        <v>30</v>
      </c>
      <c r="D69" s="19"/>
      <c r="E69" s="19">
        <f t="shared" si="3"/>
        <v>30</v>
      </c>
    </row>
    <row r="70" spans="1:5" ht="37.5">
      <c r="A70" s="17"/>
      <c r="B70" s="20" t="s">
        <v>72</v>
      </c>
      <c r="C70" s="19">
        <v>20</v>
      </c>
      <c r="D70" s="19"/>
      <c r="E70" s="19">
        <f t="shared" si="3"/>
        <v>20</v>
      </c>
    </row>
    <row r="71" spans="1:5" ht="37.5">
      <c r="A71" s="17"/>
      <c r="B71" s="18" t="s">
        <v>73</v>
      </c>
      <c r="C71" s="19">
        <v>7</v>
      </c>
      <c r="D71" s="19"/>
      <c r="E71" s="19">
        <f t="shared" si="3"/>
        <v>7</v>
      </c>
    </row>
    <row r="72" spans="1:5" ht="31.5">
      <c r="A72" s="17"/>
      <c r="B72" s="18" t="s">
        <v>74</v>
      </c>
      <c r="C72" s="19">
        <v>54.9</v>
      </c>
      <c r="D72" s="19"/>
      <c r="E72" s="19">
        <f t="shared" si="3"/>
        <v>54.9</v>
      </c>
    </row>
    <row r="73" spans="1:5" ht="27.95" customHeight="1">
      <c r="A73" s="17"/>
      <c r="B73" s="18" t="s">
        <v>75</v>
      </c>
      <c r="C73" s="19">
        <v>125.2</v>
      </c>
      <c r="D73" s="19"/>
      <c r="E73" s="19">
        <f t="shared" si="3"/>
        <v>125.2</v>
      </c>
    </row>
    <row r="74" spans="1:5" ht="31.5">
      <c r="A74" s="17"/>
      <c r="B74" s="18" t="s">
        <v>76</v>
      </c>
      <c r="C74" s="19">
        <v>43.6</v>
      </c>
      <c r="D74" s="19"/>
      <c r="E74" s="19">
        <f t="shared" si="3"/>
        <v>43.6</v>
      </c>
    </row>
    <row r="75" spans="1:5" ht="21.4" customHeight="1">
      <c r="A75" s="17"/>
      <c r="B75" s="20" t="s">
        <v>77</v>
      </c>
      <c r="C75" s="19">
        <v>80</v>
      </c>
      <c r="D75" s="19"/>
      <c r="E75" s="19">
        <f t="shared" si="3"/>
        <v>80</v>
      </c>
    </row>
    <row r="76" spans="1:5" ht="31.5">
      <c r="A76" s="17"/>
      <c r="B76" s="20" t="s">
        <v>78</v>
      </c>
      <c r="C76" s="19">
        <v>30</v>
      </c>
      <c r="D76" s="19"/>
      <c r="E76" s="19">
        <f t="shared" si="3"/>
        <v>30</v>
      </c>
    </row>
    <row r="77" spans="1:5">
      <c r="A77" s="17"/>
      <c r="B77" s="20" t="s">
        <v>79</v>
      </c>
      <c r="C77" s="19">
        <v>20</v>
      </c>
      <c r="D77" s="19"/>
      <c r="E77" s="19">
        <f t="shared" si="3"/>
        <v>20</v>
      </c>
    </row>
    <row r="78" spans="1:5" ht="31.5">
      <c r="A78" s="17"/>
      <c r="B78" s="20" t="s">
        <v>80</v>
      </c>
      <c r="C78" s="19">
        <v>20</v>
      </c>
      <c r="D78" s="19"/>
      <c r="E78" s="19">
        <f t="shared" si="3"/>
        <v>20</v>
      </c>
    </row>
    <row r="79" spans="1:5" ht="31.5">
      <c r="A79" s="17"/>
      <c r="B79" s="20" t="s">
        <v>81</v>
      </c>
      <c r="C79" s="19">
        <v>57.5</v>
      </c>
      <c r="D79" s="19"/>
      <c r="E79" s="19">
        <f t="shared" si="3"/>
        <v>57.5</v>
      </c>
    </row>
    <row r="80" spans="1:5">
      <c r="A80" s="17"/>
      <c r="B80" s="20" t="s">
        <v>82</v>
      </c>
      <c r="C80" s="19">
        <v>22.5</v>
      </c>
      <c r="D80" s="19"/>
      <c r="E80" s="19">
        <f t="shared" si="3"/>
        <v>22.5</v>
      </c>
    </row>
    <row r="81" spans="1:5" ht="31.5">
      <c r="A81" s="36"/>
      <c r="B81" s="18" t="s">
        <v>83</v>
      </c>
      <c r="C81" s="19">
        <v>64</v>
      </c>
      <c r="D81" s="19"/>
      <c r="E81" s="19">
        <f t="shared" si="3"/>
        <v>64</v>
      </c>
    </row>
    <row r="82" spans="1:5">
      <c r="A82" s="36"/>
      <c r="B82" s="18" t="s">
        <v>84</v>
      </c>
      <c r="C82" s="19">
        <v>133.5</v>
      </c>
      <c r="D82" s="19"/>
      <c r="E82" s="19">
        <f t="shared" si="3"/>
        <v>133.5</v>
      </c>
    </row>
    <row r="83" spans="1:5" ht="31.5">
      <c r="A83" s="36"/>
      <c r="B83" s="18" t="s">
        <v>85</v>
      </c>
      <c r="C83" s="19">
        <v>50.8</v>
      </c>
      <c r="D83" s="19"/>
      <c r="E83" s="19">
        <f t="shared" si="3"/>
        <v>50.8</v>
      </c>
    </row>
    <row r="84" spans="1:5" s="39" customFormat="1" ht="47.25">
      <c r="A84" s="37"/>
      <c r="B84" s="18" t="s">
        <v>86</v>
      </c>
      <c r="C84" s="38">
        <v>430.5</v>
      </c>
      <c r="D84" s="19"/>
      <c r="E84" s="19">
        <f t="shared" si="3"/>
        <v>430.5</v>
      </c>
    </row>
    <row r="85" spans="1:5" s="39" customFormat="1" ht="34.5">
      <c r="A85" s="37"/>
      <c r="B85" s="18" t="s">
        <v>87</v>
      </c>
      <c r="C85" s="19">
        <v>745.5</v>
      </c>
      <c r="D85" s="19"/>
      <c r="E85" s="19">
        <f t="shared" si="3"/>
        <v>745.5</v>
      </c>
    </row>
    <row r="86" spans="1:5" s="39" customFormat="1" ht="47.25">
      <c r="A86" s="37"/>
      <c r="B86" s="18" t="s">
        <v>88</v>
      </c>
      <c r="C86" s="19">
        <v>56.5</v>
      </c>
      <c r="D86" s="19"/>
      <c r="E86" s="19">
        <f t="shared" si="3"/>
        <v>56.5</v>
      </c>
    </row>
    <row r="87" spans="1:5" s="39" customFormat="1" ht="47.25">
      <c r="A87" s="37"/>
      <c r="B87" s="18" t="s">
        <v>89</v>
      </c>
      <c r="C87" s="19">
        <v>175.6</v>
      </c>
      <c r="D87" s="19"/>
      <c r="E87" s="19">
        <f t="shared" si="3"/>
        <v>175.6</v>
      </c>
    </row>
    <row r="88" spans="1:5" s="39" customFormat="1" ht="34.5">
      <c r="A88" s="37"/>
      <c r="B88" s="18" t="s">
        <v>90</v>
      </c>
      <c r="C88" s="19">
        <v>248.5</v>
      </c>
      <c r="D88" s="19"/>
      <c r="E88" s="19">
        <f t="shared" si="3"/>
        <v>248.5</v>
      </c>
    </row>
    <row r="89" spans="1:5" s="42" customFormat="1" ht="31.5">
      <c r="A89" s="40"/>
      <c r="B89" s="22" t="s">
        <v>24</v>
      </c>
      <c r="C89" s="41">
        <f>C90+C91+C92+C93+C94+C95+C96+C97+C98+C99+C100+C101+C102+C103+C104+C105+C106+C107+C108+C109+C110+C111+C112+C113+C114+C115</f>
        <v>17493</v>
      </c>
      <c r="D89" s="41">
        <f>D90+D91+D92+D93+D94+D95+D96+D97+D98+D99+D100+D101+D102+D103+D104+D105+D106+D107+D108+D109+D110+D111+D112+D113+D114+D115</f>
        <v>82120.3</v>
      </c>
      <c r="E89" s="41">
        <f>E90+E91+E92+E93+E94+E95+E96+E97+E98+E99+E100+E101+E102+E103+E104+E105+E106+E107+E108+E109+E110+E111+E112+E113+E114+E115</f>
        <v>99613.3</v>
      </c>
    </row>
    <row r="90" spans="1:5" ht="87.4" customHeight="1">
      <c r="A90" s="17"/>
      <c r="B90" s="43" t="s">
        <v>91</v>
      </c>
      <c r="C90" s="19"/>
      <c r="D90" s="19">
        <v>5602.8</v>
      </c>
      <c r="E90" s="19">
        <f t="shared" ref="E90:E115" si="4">C90+D90</f>
        <v>5602.8</v>
      </c>
    </row>
    <row r="91" spans="1:5" ht="94.7" customHeight="1">
      <c r="A91" s="30" t="s">
        <v>38</v>
      </c>
      <c r="B91" s="24" t="s">
        <v>92</v>
      </c>
      <c r="C91" s="19"/>
      <c r="D91" s="19">
        <v>193.5</v>
      </c>
      <c r="E91" s="19">
        <f t="shared" si="4"/>
        <v>193.5</v>
      </c>
    </row>
    <row r="92" spans="1:5" ht="106.35" customHeight="1">
      <c r="A92" s="30" t="s">
        <v>93</v>
      </c>
      <c r="B92" s="24" t="s">
        <v>94</v>
      </c>
      <c r="C92" s="19">
        <v>750</v>
      </c>
      <c r="D92" s="19">
        <v>750</v>
      </c>
      <c r="E92" s="19">
        <f t="shared" si="4"/>
        <v>1500</v>
      </c>
    </row>
    <row r="93" spans="1:5" ht="31.5">
      <c r="A93" s="17"/>
      <c r="B93" s="18" t="s">
        <v>95</v>
      </c>
      <c r="C93" s="19">
        <v>1085.9000000000001</v>
      </c>
      <c r="D93" s="19"/>
      <c r="E93" s="19">
        <f t="shared" si="4"/>
        <v>1085.9000000000001</v>
      </c>
    </row>
    <row r="94" spans="1:5" ht="31.5">
      <c r="A94" s="17"/>
      <c r="B94" s="24" t="s">
        <v>96</v>
      </c>
      <c r="C94" s="19">
        <v>270</v>
      </c>
      <c r="D94" s="19"/>
      <c r="E94" s="19">
        <f t="shared" si="4"/>
        <v>270</v>
      </c>
    </row>
    <row r="95" spans="1:5" ht="31.5">
      <c r="A95" s="17"/>
      <c r="B95" s="24" t="s">
        <v>97</v>
      </c>
      <c r="C95" s="19">
        <v>60</v>
      </c>
      <c r="D95" s="19"/>
      <c r="E95" s="19">
        <f t="shared" si="4"/>
        <v>60</v>
      </c>
    </row>
    <row r="96" spans="1:5" ht="31.5">
      <c r="A96" s="17"/>
      <c r="B96" s="24" t="s">
        <v>98</v>
      </c>
      <c r="C96" s="19">
        <v>140</v>
      </c>
      <c r="D96" s="19"/>
      <c r="E96" s="19">
        <f t="shared" si="4"/>
        <v>140</v>
      </c>
    </row>
    <row r="97" spans="1:5">
      <c r="A97" s="34" t="s">
        <v>49</v>
      </c>
      <c r="B97" s="18" t="s">
        <v>99</v>
      </c>
      <c r="C97" s="19">
        <v>328</v>
      </c>
      <c r="D97" s="19"/>
      <c r="E97" s="19">
        <f t="shared" si="4"/>
        <v>328</v>
      </c>
    </row>
    <row r="98" spans="1:5" ht="31.5">
      <c r="A98" s="30" t="s">
        <v>38</v>
      </c>
      <c r="B98" s="18" t="s">
        <v>100</v>
      </c>
      <c r="C98" s="19"/>
      <c r="D98" s="19">
        <v>270</v>
      </c>
      <c r="E98" s="19">
        <f t="shared" si="4"/>
        <v>270</v>
      </c>
    </row>
    <row r="99" spans="1:5" ht="31.5">
      <c r="A99" s="30" t="s">
        <v>38</v>
      </c>
      <c r="B99" s="18" t="s">
        <v>101</v>
      </c>
      <c r="C99" s="19"/>
      <c r="D99" s="19">
        <v>320</v>
      </c>
      <c r="E99" s="19">
        <f t="shared" si="4"/>
        <v>320</v>
      </c>
    </row>
    <row r="100" spans="1:5">
      <c r="A100" s="17"/>
      <c r="B100" s="18" t="s">
        <v>102</v>
      </c>
      <c r="C100" s="19">
        <v>500</v>
      </c>
      <c r="D100" s="19"/>
      <c r="E100" s="19">
        <f t="shared" si="4"/>
        <v>500</v>
      </c>
    </row>
    <row r="101" spans="1:5" ht="47.25">
      <c r="A101" s="30" t="s">
        <v>52</v>
      </c>
      <c r="B101" s="44" t="s">
        <v>103</v>
      </c>
      <c r="C101" s="19">
        <v>2000</v>
      </c>
      <c r="D101" s="19">
        <v>2500</v>
      </c>
      <c r="E101" s="19">
        <f t="shared" si="4"/>
        <v>4500</v>
      </c>
    </row>
    <row r="102" spans="1:5" ht="61.9" customHeight="1">
      <c r="A102" s="30" t="s">
        <v>93</v>
      </c>
      <c r="B102" s="45" t="s">
        <v>104</v>
      </c>
      <c r="C102" s="19">
        <v>995</v>
      </c>
      <c r="D102" s="19">
        <v>2323</v>
      </c>
      <c r="E102" s="19">
        <f t="shared" si="4"/>
        <v>3318</v>
      </c>
    </row>
    <row r="103" spans="1:5" ht="63">
      <c r="A103" s="30" t="s">
        <v>52</v>
      </c>
      <c r="B103" s="35" t="s">
        <v>105</v>
      </c>
      <c r="C103" s="19">
        <v>1811.7</v>
      </c>
      <c r="D103" s="19">
        <v>8597.7000000000007</v>
      </c>
      <c r="E103" s="19">
        <f t="shared" si="4"/>
        <v>10409.400000000001</v>
      </c>
    </row>
    <row r="104" spans="1:5" ht="63">
      <c r="A104" s="30" t="s">
        <v>38</v>
      </c>
      <c r="B104" s="46" t="s">
        <v>106</v>
      </c>
      <c r="C104" s="19">
        <v>10</v>
      </c>
      <c r="D104" s="19"/>
      <c r="E104" s="19">
        <f t="shared" si="4"/>
        <v>10</v>
      </c>
    </row>
    <row r="105" spans="1:5" ht="63">
      <c r="A105" s="17" t="s">
        <v>34</v>
      </c>
      <c r="B105" s="46" t="s">
        <v>107</v>
      </c>
      <c r="C105" s="19">
        <v>90.6</v>
      </c>
      <c r="D105" s="19">
        <v>2000</v>
      </c>
      <c r="E105" s="19">
        <f t="shared" si="4"/>
        <v>2090.6</v>
      </c>
    </row>
    <row r="106" spans="1:5" ht="69" customHeight="1">
      <c r="A106" s="30" t="s">
        <v>52</v>
      </c>
      <c r="B106" s="47" t="s">
        <v>108</v>
      </c>
      <c r="C106" s="19">
        <v>3914.1</v>
      </c>
      <c r="D106" s="19">
        <v>17096.400000000001</v>
      </c>
      <c r="E106" s="19">
        <f t="shared" si="4"/>
        <v>21010.5</v>
      </c>
    </row>
    <row r="107" spans="1:5" ht="47.25">
      <c r="A107" s="17"/>
      <c r="B107" s="44" t="s">
        <v>109</v>
      </c>
      <c r="C107" s="19">
        <v>300</v>
      </c>
      <c r="D107" s="19"/>
      <c r="E107" s="19">
        <f t="shared" si="4"/>
        <v>300</v>
      </c>
    </row>
    <row r="108" spans="1:5" ht="47.25">
      <c r="A108" s="17"/>
      <c r="B108" s="44" t="s">
        <v>110</v>
      </c>
      <c r="C108" s="19">
        <v>72.3</v>
      </c>
      <c r="D108" s="19">
        <v>20000</v>
      </c>
      <c r="E108" s="19">
        <f t="shared" si="4"/>
        <v>20072.3</v>
      </c>
    </row>
    <row r="109" spans="1:5" ht="101.45" customHeight="1">
      <c r="A109" s="30" t="s">
        <v>38</v>
      </c>
      <c r="B109" s="43" t="s">
        <v>111</v>
      </c>
      <c r="C109" s="19"/>
      <c r="D109" s="19">
        <v>577.6</v>
      </c>
      <c r="E109" s="19">
        <f t="shared" si="4"/>
        <v>577.6</v>
      </c>
    </row>
    <row r="110" spans="1:5" ht="84" customHeight="1">
      <c r="A110" s="17" t="s">
        <v>112</v>
      </c>
      <c r="B110" s="29" t="s">
        <v>113</v>
      </c>
      <c r="C110" s="19">
        <v>36.200000000000003</v>
      </c>
      <c r="D110" s="19"/>
      <c r="E110" s="19">
        <f t="shared" si="4"/>
        <v>36.200000000000003</v>
      </c>
    </row>
    <row r="111" spans="1:5" ht="102.95" customHeight="1">
      <c r="A111" s="30" t="s">
        <v>52</v>
      </c>
      <c r="B111" s="29" t="s">
        <v>114</v>
      </c>
      <c r="C111" s="19">
        <v>1797.1</v>
      </c>
      <c r="D111" s="19">
        <v>8985.2999999999993</v>
      </c>
      <c r="E111" s="19">
        <f t="shared" si="4"/>
        <v>10782.4</v>
      </c>
    </row>
    <row r="112" spans="1:5" ht="95.65" customHeight="1">
      <c r="A112" s="30" t="s">
        <v>52</v>
      </c>
      <c r="B112" s="29" t="s">
        <v>115</v>
      </c>
      <c r="C112" s="19">
        <v>1807.1</v>
      </c>
      <c r="D112" s="19">
        <v>9035.5</v>
      </c>
      <c r="E112" s="19">
        <f t="shared" si="4"/>
        <v>10842.6</v>
      </c>
    </row>
    <row r="113" spans="1:5" ht="94.5" customHeight="1">
      <c r="A113" s="30" t="s">
        <v>52</v>
      </c>
      <c r="B113" s="46" t="s">
        <v>116</v>
      </c>
      <c r="C113" s="19">
        <v>733.7</v>
      </c>
      <c r="D113" s="19">
        <v>3668.5</v>
      </c>
      <c r="E113" s="19">
        <f t="shared" si="4"/>
        <v>4402.2</v>
      </c>
    </row>
    <row r="114" spans="1:5">
      <c r="A114" s="48" t="s">
        <v>38</v>
      </c>
      <c r="B114" s="18" t="s">
        <v>117</v>
      </c>
      <c r="C114" s="19">
        <v>791.3</v>
      </c>
      <c r="D114" s="19"/>
      <c r="E114" s="19">
        <f t="shared" si="4"/>
        <v>791.3</v>
      </c>
    </row>
    <row r="115" spans="1:5" ht="47.25">
      <c r="A115" s="30" t="s">
        <v>38</v>
      </c>
      <c r="B115" s="18" t="s">
        <v>118</v>
      </c>
      <c r="C115" s="19"/>
      <c r="D115" s="19">
        <v>200</v>
      </c>
      <c r="E115" s="19">
        <f t="shared" si="4"/>
        <v>200</v>
      </c>
    </row>
    <row r="116" spans="1:5" ht="17.100000000000001" customHeight="1">
      <c r="A116" s="85" t="s">
        <v>119</v>
      </c>
      <c r="B116" s="85"/>
      <c r="C116" s="85"/>
      <c r="D116" s="19"/>
      <c r="E116" s="19"/>
    </row>
    <row r="117" spans="1:5" ht="31.5">
      <c r="A117" s="34"/>
      <c r="B117" s="22" t="s">
        <v>24</v>
      </c>
      <c r="C117" s="41">
        <f>C118+C119+C120+C121+C122+C123+C124</f>
        <v>905</v>
      </c>
      <c r="D117" s="41">
        <f>D118+D119+D120+D121+D122+D123+D124</f>
        <v>391.7</v>
      </c>
      <c r="E117" s="41">
        <f>E118+E119+E120+E121+E122+E123+E124</f>
        <v>1296.7</v>
      </c>
    </row>
    <row r="118" spans="1:5" ht="83.25" customHeight="1">
      <c r="A118" s="48" t="s">
        <v>38</v>
      </c>
      <c r="B118" s="43" t="s">
        <v>120</v>
      </c>
      <c r="C118" s="19"/>
      <c r="D118" s="19">
        <v>391.7</v>
      </c>
      <c r="E118" s="19">
        <f t="shared" ref="E118:E124" si="5">C118+D118</f>
        <v>391.7</v>
      </c>
    </row>
    <row r="119" spans="1:5" ht="31.5">
      <c r="A119" s="34"/>
      <c r="B119" s="45" t="s">
        <v>121</v>
      </c>
      <c r="C119" s="19">
        <v>180</v>
      </c>
      <c r="D119" s="19"/>
      <c r="E119" s="19">
        <f t="shared" si="5"/>
        <v>180</v>
      </c>
    </row>
    <row r="120" spans="1:5">
      <c r="A120" s="34"/>
      <c r="B120" s="18" t="s">
        <v>122</v>
      </c>
      <c r="C120" s="19">
        <v>300</v>
      </c>
      <c r="D120" s="19"/>
      <c r="E120" s="19">
        <f t="shared" si="5"/>
        <v>300</v>
      </c>
    </row>
    <row r="121" spans="1:5">
      <c r="A121" s="34"/>
      <c r="B121" s="18" t="s">
        <v>123</v>
      </c>
      <c r="C121" s="19">
        <v>150</v>
      </c>
      <c r="D121" s="19"/>
      <c r="E121" s="19">
        <f t="shared" si="5"/>
        <v>150</v>
      </c>
    </row>
    <row r="122" spans="1:5">
      <c r="A122" s="34"/>
      <c r="B122" s="18" t="s">
        <v>124</v>
      </c>
      <c r="C122" s="19">
        <v>80</v>
      </c>
      <c r="D122" s="19"/>
      <c r="E122" s="19">
        <f t="shared" si="5"/>
        <v>80</v>
      </c>
    </row>
    <row r="123" spans="1:5">
      <c r="A123" s="34"/>
      <c r="B123" s="18" t="s">
        <v>125</v>
      </c>
      <c r="C123" s="19">
        <v>180</v>
      </c>
      <c r="D123" s="19"/>
      <c r="E123" s="19">
        <f t="shared" si="5"/>
        <v>180</v>
      </c>
    </row>
    <row r="124" spans="1:5">
      <c r="A124" s="34" t="s">
        <v>49</v>
      </c>
      <c r="B124" s="18" t="s">
        <v>99</v>
      </c>
      <c r="C124" s="19">
        <v>15</v>
      </c>
      <c r="D124" s="19"/>
      <c r="E124" s="19">
        <f t="shared" si="5"/>
        <v>15</v>
      </c>
    </row>
    <row r="125" spans="1:5" ht="31.5">
      <c r="A125" s="34"/>
      <c r="B125" s="14" t="s">
        <v>14</v>
      </c>
      <c r="C125" s="41">
        <f>C126+C127+C128+C129</f>
        <v>56.9</v>
      </c>
      <c r="D125" s="41">
        <f>D126+D127+D128+D129</f>
        <v>0</v>
      </c>
      <c r="E125" s="41">
        <f>E126+E127+E128+E129</f>
        <v>56.9</v>
      </c>
    </row>
    <row r="126" spans="1:5">
      <c r="A126" s="17"/>
      <c r="B126" s="18" t="s">
        <v>126</v>
      </c>
      <c r="C126" s="19">
        <v>15</v>
      </c>
      <c r="D126" s="19"/>
      <c r="E126" s="19">
        <f>C126+D126</f>
        <v>15</v>
      </c>
    </row>
    <row r="127" spans="1:5" ht="31.5">
      <c r="A127" s="17"/>
      <c r="B127" s="20" t="s">
        <v>127</v>
      </c>
      <c r="C127" s="19">
        <v>7.2</v>
      </c>
      <c r="D127" s="19"/>
      <c r="E127" s="19">
        <f>C127+D127</f>
        <v>7.2</v>
      </c>
    </row>
    <row r="128" spans="1:5">
      <c r="A128" s="17"/>
      <c r="B128" s="20" t="s">
        <v>128</v>
      </c>
      <c r="C128" s="19">
        <v>17.2</v>
      </c>
      <c r="D128" s="19"/>
      <c r="E128" s="19">
        <f>C128+D128</f>
        <v>17.2</v>
      </c>
    </row>
    <row r="129" spans="1:5">
      <c r="A129" s="30" t="s">
        <v>38</v>
      </c>
      <c r="B129" s="20" t="s">
        <v>63</v>
      </c>
      <c r="C129" s="19">
        <v>17.5</v>
      </c>
      <c r="D129" s="19"/>
      <c r="E129" s="19">
        <f>C129+D129</f>
        <v>17.5</v>
      </c>
    </row>
    <row r="130" spans="1:5" ht="17.100000000000001" customHeight="1">
      <c r="A130" s="85" t="s">
        <v>129</v>
      </c>
      <c r="B130" s="85"/>
      <c r="C130" s="85"/>
      <c r="D130" s="19"/>
      <c r="E130" s="19"/>
    </row>
    <row r="131" spans="1:5" ht="31.5">
      <c r="A131" s="34"/>
      <c r="B131" s="14" t="s">
        <v>14</v>
      </c>
      <c r="C131" s="41">
        <f>C132+C133+C134+C135</f>
        <v>158.69999999999999</v>
      </c>
      <c r="D131" s="41">
        <f>D132+D133+D134+D135</f>
        <v>0</v>
      </c>
      <c r="E131" s="41">
        <f>E132+E133+E134+E135</f>
        <v>158.69999999999999</v>
      </c>
    </row>
    <row r="132" spans="1:5" ht="31.5">
      <c r="A132" s="17"/>
      <c r="B132" s="29" t="s">
        <v>130</v>
      </c>
      <c r="C132" s="19">
        <v>19</v>
      </c>
      <c r="D132" s="19"/>
      <c r="E132" s="19">
        <f>C132+D132</f>
        <v>19</v>
      </c>
    </row>
    <row r="133" spans="1:5">
      <c r="A133" s="17"/>
      <c r="B133" s="29" t="s">
        <v>131</v>
      </c>
      <c r="C133" s="19">
        <v>42.2</v>
      </c>
      <c r="D133" s="19"/>
      <c r="E133" s="19">
        <f>C133+D133</f>
        <v>42.2</v>
      </c>
    </row>
    <row r="134" spans="1:5">
      <c r="A134" s="30" t="s">
        <v>38</v>
      </c>
      <c r="B134" s="29" t="s">
        <v>63</v>
      </c>
      <c r="C134" s="19">
        <v>17.5</v>
      </c>
      <c r="D134" s="19"/>
      <c r="E134" s="19">
        <f>C134+D134</f>
        <v>17.5</v>
      </c>
    </row>
    <row r="135" spans="1:5">
      <c r="A135" s="17"/>
      <c r="B135" s="29" t="s">
        <v>132</v>
      </c>
      <c r="C135" s="19">
        <v>80</v>
      </c>
      <c r="D135" s="19"/>
      <c r="E135" s="19">
        <f>C135+D135</f>
        <v>80</v>
      </c>
    </row>
    <row r="136" spans="1:5" ht="31.5">
      <c r="A136" s="17"/>
      <c r="B136" s="22" t="s">
        <v>24</v>
      </c>
      <c r="C136" s="41">
        <f>C137+C138</f>
        <v>377</v>
      </c>
      <c r="D136" s="41">
        <f>D137+D138</f>
        <v>80</v>
      </c>
      <c r="E136" s="41">
        <f>E137+E138</f>
        <v>457</v>
      </c>
    </row>
    <row r="137" spans="1:5" ht="47.25">
      <c r="A137" s="50" t="s">
        <v>133</v>
      </c>
      <c r="B137" s="29" t="s">
        <v>134</v>
      </c>
      <c r="C137" s="19">
        <v>377</v>
      </c>
      <c r="D137" s="19"/>
      <c r="E137" s="19">
        <f>C137+D137</f>
        <v>377</v>
      </c>
    </row>
    <row r="138" spans="1:5" ht="42" customHeight="1">
      <c r="A138" s="17"/>
      <c r="B138" s="29" t="s">
        <v>135</v>
      </c>
      <c r="C138" s="19"/>
      <c r="D138" s="19">
        <v>80</v>
      </c>
      <c r="E138" s="19">
        <f>C138+D138</f>
        <v>80</v>
      </c>
    </row>
    <row r="139" spans="1:5" s="26" customFormat="1" ht="18.2" customHeight="1">
      <c r="A139" s="84" t="s">
        <v>28</v>
      </c>
      <c r="B139" s="84"/>
      <c r="C139" s="25">
        <f>C136+C131+C125+C117+C89+C55+C45+C33+C28</f>
        <v>33657.199999999997</v>
      </c>
      <c r="D139" s="25">
        <f>D136+D131+D125+D117+D89+D55+D45+D33+D28</f>
        <v>109850.7</v>
      </c>
      <c r="E139" s="25">
        <f>E136+E131+E125+E117+E89+E55+E45+E33+E28</f>
        <v>143507.90000000002</v>
      </c>
    </row>
    <row r="140" spans="1:5" ht="19.350000000000001" customHeight="1">
      <c r="A140" s="88" t="s">
        <v>136</v>
      </c>
      <c r="B140" s="88"/>
      <c r="C140" s="88"/>
      <c r="D140" s="88"/>
      <c r="E140" s="88"/>
    </row>
    <row r="141" spans="1:5" ht="31.5">
      <c r="A141" s="51"/>
      <c r="B141" s="22" t="s">
        <v>24</v>
      </c>
      <c r="C141" s="15">
        <f>C142+C143+C144+C145</f>
        <v>8747.2999999999993</v>
      </c>
      <c r="D141" s="15">
        <f>D142+D143+D144+D145</f>
        <v>10000</v>
      </c>
      <c r="E141" s="15">
        <f>E142+E143+E144+E145</f>
        <v>18747.3</v>
      </c>
    </row>
    <row r="142" spans="1:5" ht="48.6" customHeight="1">
      <c r="A142" s="51"/>
      <c r="B142" s="18" t="s">
        <v>137</v>
      </c>
      <c r="C142" s="11">
        <v>299.3</v>
      </c>
      <c r="D142" s="19"/>
      <c r="E142" s="19">
        <f>C142+D142</f>
        <v>299.3</v>
      </c>
    </row>
    <row r="143" spans="1:5" ht="59.25" customHeight="1">
      <c r="A143" s="51"/>
      <c r="B143" s="18" t="s">
        <v>138</v>
      </c>
      <c r="C143" s="11">
        <v>370</v>
      </c>
      <c r="D143" s="19"/>
      <c r="E143" s="19">
        <f>C143+D143</f>
        <v>370</v>
      </c>
    </row>
    <row r="144" spans="1:5" ht="59.25" customHeight="1">
      <c r="A144" s="52" t="s">
        <v>139</v>
      </c>
      <c r="B144" s="46" t="s">
        <v>140</v>
      </c>
      <c r="C144" s="11">
        <v>18</v>
      </c>
      <c r="D144" s="19"/>
      <c r="E144" s="19">
        <f>C144+D144</f>
        <v>18</v>
      </c>
    </row>
    <row r="145" spans="1:5" ht="79.5" customHeight="1">
      <c r="A145" s="53" t="s">
        <v>141</v>
      </c>
      <c r="B145" s="54" t="s">
        <v>142</v>
      </c>
      <c r="C145" s="19">
        <v>8060</v>
      </c>
      <c r="D145" s="19">
        <v>10000</v>
      </c>
      <c r="E145" s="19">
        <f>C145+D145</f>
        <v>18060</v>
      </c>
    </row>
    <row r="146" spans="1:5" ht="31.5">
      <c r="A146" s="49"/>
      <c r="B146" s="14" t="s">
        <v>14</v>
      </c>
      <c r="C146" s="15">
        <f>C147</f>
        <v>21.1</v>
      </c>
      <c r="D146" s="15">
        <f>D147</f>
        <v>0</v>
      </c>
      <c r="E146" s="15">
        <f>E147</f>
        <v>21.1</v>
      </c>
    </row>
    <row r="147" spans="1:5">
      <c r="A147" s="17"/>
      <c r="B147" s="29" t="s">
        <v>143</v>
      </c>
      <c r="C147" s="19">
        <v>21.1</v>
      </c>
      <c r="D147" s="19"/>
      <c r="E147" s="19">
        <f>C147+D147</f>
        <v>21.1</v>
      </c>
    </row>
    <row r="148" spans="1:5" ht="28.35" customHeight="1">
      <c r="A148" s="85" t="s">
        <v>144</v>
      </c>
      <c r="B148" s="85"/>
      <c r="C148" s="85"/>
      <c r="D148" s="19"/>
      <c r="E148" s="19"/>
    </row>
    <row r="149" spans="1:5" ht="31.5">
      <c r="A149" s="49"/>
      <c r="B149" s="14" t="s">
        <v>14</v>
      </c>
      <c r="C149" s="15">
        <f>C150+C151+C152+C153+C154+C155+C156+C157</f>
        <v>2073.7000000000003</v>
      </c>
      <c r="D149" s="15">
        <f>D150+D151+D152+D153+D154+D155+D156+D157</f>
        <v>0</v>
      </c>
      <c r="E149" s="15">
        <f>E150+E151+E152+E153+E154+E155+E156+E157</f>
        <v>2073.7000000000003</v>
      </c>
    </row>
    <row r="150" spans="1:5" ht="48.6" customHeight="1">
      <c r="A150" s="17" t="s">
        <v>145</v>
      </c>
      <c r="B150" s="18" t="s">
        <v>146</v>
      </c>
      <c r="C150" s="19">
        <v>79.8</v>
      </c>
      <c r="D150" s="19"/>
      <c r="E150" s="19">
        <f t="shared" ref="E150:E157" si="6">C150+D150</f>
        <v>79.8</v>
      </c>
    </row>
    <row r="151" spans="1:5" ht="48.6" customHeight="1">
      <c r="A151" s="17" t="s">
        <v>145</v>
      </c>
      <c r="B151" s="18" t="s">
        <v>147</v>
      </c>
      <c r="C151" s="19">
        <v>179.9</v>
      </c>
      <c r="D151" s="19"/>
      <c r="E151" s="19">
        <f t="shared" si="6"/>
        <v>179.9</v>
      </c>
    </row>
    <row r="152" spans="1:5" ht="28.5" customHeight="1">
      <c r="A152" s="17" t="s">
        <v>145</v>
      </c>
      <c r="B152" s="18" t="s">
        <v>148</v>
      </c>
      <c r="C152" s="19">
        <v>1040</v>
      </c>
      <c r="D152" s="19"/>
      <c r="E152" s="19">
        <f t="shared" si="6"/>
        <v>1040</v>
      </c>
    </row>
    <row r="153" spans="1:5" ht="38.65" customHeight="1">
      <c r="A153" s="17" t="s">
        <v>145</v>
      </c>
      <c r="B153" s="18" t="s">
        <v>149</v>
      </c>
      <c r="C153" s="19">
        <v>72</v>
      </c>
      <c r="D153" s="19"/>
      <c r="E153" s="19">
        <f t="shared" si="6"/>
        <v>72</v>
      </c>
    </row>
    <row r="154" spans="1:5" ht="40.5" customHeight="1">
      <c r="A154" s="17" t="s">
        <v>145</v>
      </c>
      <c r="B154" s="18" t="s">
        <v>150</v>
      </c>
      <c r="C154" s="19">
        <v>160</v>
      </c>
      <c r="D154" s="19"/>
      <c r="E154" s="19">
        <f t="shared" si="6"/>
        <v>160</v>
      </c>
    </row>
    <row r="155" spans="1:5" ht="40.5" customHeight="1">
      <c r="A155" s="17" t="s">
        <v>145</v>
      </c>
      <c r="B155" s="18" t="s">
        <v>151</v>
      </c>
      <c r="C155" s="19">
        <v>311.60000000000002</v>
      </c>
      <c r="D155" s="19"/>
      <c r="E155" s="19">
        <f t="shared" si="6"/>
        <v>311.60000000000002</v>
      </c>
    </row>
    <row r="156" spans="1:5" ht="30.4" customHeight="1">
      <c r="A156" s="17" t="s">
        <v>145</v>
      </c>
      <c r="B156" s="18" t="s">
        <v>152</v>
      </c>
      <c r="C156" s="19">
        <v>78</v>
      </c>
      <c r="D156" s="19"/>
      <c r="E156" s="19">
        <f t="shared" si="6"/>
        <v>78</v>
      </c>
    </row>
    <row r="157" spans="1:5" ht="22.35" customHeight="1">
      <c r="A157" s="17" t="s">
        <v>145</v>
      </c>
      <c r="B157" s="18" t="s">
        <v>153</v>
      </c>
      <c r="C157" s="19">
        <v>152.4</v>
      </c>
      <c r="D157" s="19"/>
      <c r="E157" s="19">
        <f t="shared" si="6"/>
        <v>152.4</v>
      </c>
    </row>
    <row r="158" spans="1:5" ht="28.9" customHeight="1">
      <c r="A158" s="40"/>
      <c r="B158" s="22" t="s">
        <v>24</v>
      </c>
      <c r="C158" s="41">
        <f>C159+C160+C161</f>
        <v>2854.8</v>
      </c>
      <c r="D158" s="41">
        <f>D159+D160+D161</f>
        <v>12510</v>
      </c>
      <c r="E158" s="41">
        <f>E159+E160+E161</f>
        <v>15364.8</v>
      </c>
    </row>
    <row r="159" spans="1:5" ht="127.7" customHeight="1">
      <c r="A159" s="30" t="s">
        <v>154</v>
      </c>
      <c r="B159" s="45" t="s">
        <v>155</v>
      </c>
      <c r="C159" s="19">
        <v>2790</v>
      </c>
      <c r="D159" s="19">
        <v>12510</v>
      </c>
      <c r="E159" s="19">
        <f>C159+D159</f>
        <v>15300</v>
      </c>
    </row>
    <row r="160" spans="1:5" ht="36" customHeight="1">
      <c r="A160" s="17" t="s">
        <v>156</v>
      </c>
      <c r="B160" s="18" t="s">
        <v>157</v>
      </c>
      <c r="C160" s="19">
        <v>31</v>
      </c>
      <c r="D160" s="19"/>
      <c r="E160" s="19">
        <f>C160+D160</f>
        <v>31</v>
      </c>
    </row>
    <row r="161" spans="1:5" ht="71.25" customHeight="1">
      <c r="A161" s="17" t="s">
        <v>156</v>
      </c>
      <c r="B161" s="18" t="s">
        <v>158</v>
      </c>
      <c r="C161" s="19">
        <v>33.799999999999997</v>
      </c>
      <c r="D161" s="19"/>
      <c r="E161" s="19">
        <f>C161+D161</f>
        <v>33.799999999999997</v>
      </c>
    </row>
    <row r="162" spans="1:5" ht="17.100000000000001" customHeight="1">
      <c r="A162" s="86" t="s">
        <v>159</v>
      </c>
      <c r="B162" s="86"/>
      <c r="C162" s="86"/>
      <c r="D162" s="19"/>
      <c r="E162" s="19"/>
    </row>
    <row r="163" spans="1:5" ht="31.5">
      <c r="A163" s="56"/>
      <c r="B163" s="22" t="s">
        <v>24</v>
      </c>
      <c r="C163" s="41">
        <f>C164+C165+C166</f>
        <v>3885</v>
      </c>
      <c r="D163" s="41">
        <f>D164+D165+D166</f>
        <v>16068.300000000001</v>
      </c>
      <c r="E163" s="41">
        <f>E164+E165+E166</f>
        <v>19953.3</v>
      </c>
    </row>
    <row r="164" spans="1:5" ht="63">
      <c r="A164" s="57" t="s">
        <v>160</v>
      </c>
      <c r="B164" s="18" t="s">
        <v>161</v>
      </c>
      <c r="C164" s="19"/>
      <c r="D164" s="19">
        <v>144.6</v>
      </c>
      <c r="E164" s="19">
        <f>C164+D164</f>
        <v>144.6</v>
      </c>
    </row>
    <row r="165" spans="1:5" ht="69.2" customHeight="1">
      <c r="A165" s="57" t="s">
        <v>154</v>
      </c>
      <c r="B165" s="35" t="s">
        <v>162</v>
      </c>
      <c r="C165" s="19">
        <v>3880.5</v>
      </c>
      <c r="D165" s="19">
        <v>15923.7</v>
      </c>
      <c r="E165" s="19">
        <f>C165+D165</f>
        <v>19804.2</v>
      </c>
    </row>
    <row r="166" spans="1:5" ht="37.15" customHeight="1">
      <c r="A166" s="17" t="s">
        <v>156</v>
      </c>
      <c r="B166" s="18" t="s">
        <v>163</v>
      </c>
      <c r="C166" s="19">
        <v>4.5</v>
      </c>
      <c r="D166" s="19"/>
      <c r="E166" s="19">
        <f>C166+D166</f>
        <v>4.5</v>
      </c>
    </row>
    <row r="167" spans="1:5" ht="31.35" customHeight="1">
      <c r="A167" s="86" t="s">
        <v>164</v>
      </c>
      <c r="B167" s="86"/>
      <c r="C167" s="86"/>
      <c r="D167" s="19"/>
      <c r="E167" s="19"/>
    </row>
    <row r="168" spans="1:5" ht="32.1" customHeight="1">
      <c r="A168" s="40"/>
      <c r="B168" s="14" t="s">
        <v>14</v>
      </c>
      <c r="C168" s="41">
        <f>C169+C170+C171</f>
        <v>2524.5</v>
      </c>
      <c r="D168" s="41">
        <f>D169+D170+D171</f>
        <v>0</v>
      </c>
      <c r="E168" s="41">
        <f>E169+E170+E171</f>
        <v>2524.5</v>
      </c>
    </row>
    <row r="169" spans="1:5" ht="23.85" customHeight="1">
      <c r="A169" s="17" t="s">
        <v>145</v>
      </c>
      <c r="B169" s="18" t="s">
        <v>67</v>
      </c>
      <c r="C169" s="19">
        <v>1032.5</v>
      </c>
      <c r="D169" s="19"/>
      <c r="E169" s="19">
        <f>C169+D169</f>
        <v>1032.5</v>
      </c>
    </row>
    <row r="170" spans="1:5" ht="28.9" customHeight="1">
      <c r="A170" s="17" t="s">
        <v>145</v>
      </c>
      <c r="B170" s="18" t="s">
        <v>165</v>
      </c>
      <c r="C170" s="19">
        <v>192</v>
      </c>
      <c r="D170" s="19"/>
      <c r="E170" s="19">
        <f>C170+D170</f>
        <v>192</v>
      </c>
    </row>
    <row r="171" spans="1:5" ht="37.15" customHeight="1">
      <c r="A171" s="17" t="s">
        <v>145</v>
      </c>
      <c r="B171" s="18" t="s">
        <v>166</v>
      </c>
      <c r="C171" s="19">
        <v>1300</v>
      </c>
      <c r="D171" s="19"/>
      <c r="E171" s="19">
        <f>C171+D171</f>
        <v>1300</v>
      </c>
    </row>
    <row r="172" spans="1:5" ht="33.75" customHeight="1">
      <c r="A172" s="17"/>
      <c r="B172" s="22" t="s">
        <v>24</v>
      </c>
      <c r="C172" s="41">
        <f>C173+C174+C175+C176+C177</f>
        <v>2068.1999999999998</v>
      </c>
      <c r="D172" s="41">
        <f>D173+D174+D175+D176+D177</f>
        <v>13191.5</v>
      </c>
      <c r="E172" s="41">
        <f>E173+E174+E175+E176+E177</f>
        <v>15259.7</v>
      </c>
    </row>
    <row r="173" spans="1:5" ht="94.5" customHeight="1">
      <c r="A173" s="30" t="s">
        <v>154</v>
      </c>
      <c r="B173" s="29" t="s">
        <v>167</v>
      </c>
      <c r="C173" s="19">
        <v>1099.7</v>
      </c>
      <c r="D173" s="19">
        <v>5498.5</v>
      </c>
      <c r="E173" s="19">
        <f>C173+D173</f>
        <v>6598.2</v>
      </c>
    </row>
    <row r="174" spans="1:5" ht="73.5" customHeight="1">
      <c r="A174" s="17" t="s">
        <v>156</v>
      </c>
      <c r="B174" s="18" t="s">
        <v>168</v>
      </c>
      <c r="C174" s="19"/>
      <c r="D174" s="19">
        <v>1500</v>
      </c>
      <c r="E174" s="19">
        <f>C174+D174</f>
        <v>1500</v>
      </c>
    </row>
    <row r="175" spans="1:5" ht="99" customHeight="1">
      <c r="A175" s="17" t="s">
        <v>156</v>
      </c>
      <c r="B175" s="24" t="s">
        <v>169</v>
      </c>
      <c r="C175" s="19"/>
      <c r="D175" s="19">
        <v>777.2</v>
      </c>
      <c r="E175" s="19">
        <f>C175+D175</f>
        <v>777.2</v>
      </c>
    </row>
    <row r="176" spans="1:5" ht="67.5" customHeight="1">
      <c r="A176" s="17" t="s">
        <v>156</v>
      </c>
      <c r="B176" s="24" t="s">
        <v>170</v>
      </c>
      <c r="C176" s="19"/>
      <c r="D176" s="19">
        <v>573.20000000000005</v>
      </c>
      <c r="E176" s="19">
        <f>C176+D176</f>
        <v>573.20000000000005</v>
      </c>
    </row>
    <row r="177" spans="1:5" ht="104.25" customHeight="1">
      <c r="A177" s="30" t="s">
        <v>141</v>
      </c>
      <c r="B177" s="18" t="s">
        <v>171</v>
      </c>
      <c r="C177" s="19">
        <v>968.5</v>
      </c>
      <c r="D177" s="19">
        <v>4842.6000000000004</v>
      </c>
      <c r="E177" s="19">
        <f>C177+D177</f>
        <v>5811.1</v>
      </c>
    </row>
    <row r="178" spans="1:5" ht="32.1" customHeight="1">
      <c r="A178" s="85" t="s">
        <v>172</v>
      </c>
      <c r="B178" s="85"/>
      <c r="C178" s="85"/>
      <c r="D178" s="19"/>
      <c r="E178" s="19"/>
    </row>
    <row r="179" spans="1:5" ht="31.5">
      <c r="A179" s="58"/>
      <c r="B179" s="22" t="s">
        <v>24</v>
      </c>
      <c r="C179" s="41">
        <f>C180</f>
        <v>0</v>
      </c>
      <c r="D179" s="41">
        <f>D180</f>
        <v>1940</v>
      </c>
      <c r="E179" s="41">
        <f>E180</f>
        <v>1940</v>
      </c>
    </row>
    <row r="180" spans="1:5" ht="68.25" customHeight="1">
      <c r="A180" s="17" t="s">
        <v>156</v>
      </c>
      <c r="B180" s="18" t="s">
        <v>173</v>
      </c>
      <c r="C180" s="19"/>
      <c r="D180" s="19">
        <v>1940</v>
      </c>
      <c r="E180" s="19">
        <f>C180+D180</f>
        <v>1940</v>
      </c>
    </row>
    <row r="181" spans="1:5" ht="27.75" customHeight="1">
      <c r="A181" s="85" t="s">
        <v>174</v>
      </c>
      <c r="B181" s="85"/>
      <c r="C181" s="85"/>
      <c r="D181" s="19"/>
      <c r="E181" s="19"/>
    </row>
    <row r="182" spans="1:5" ht="27.75" customHeight="1">
      <c r="A182" s="58"/>
      <c r="B182" s="22" t="s">
        <v>24</v>
      </c>
      <c r="C182" s="41">
        <f>C183</f>
        <v>200</v>
      </c>
      <c r="D182" s="41">
        <f>D183</f>
        <v>0</v>
      </c>
      <c r="E182" s="41">
        <f>E183</f>
        <v>200</v>
      </c>
    </row>
    <row r="183" spans="1:5">
      <c r="A183" s="17" t="s">
        <v>156</v>
      </c>
      <c r="B183" s="18" t="s">
        <v>175</v>
      </c>
      <c r="C183" s="19">
        <v>200</v>
      </c>
      <c r="D183" s="19"/>
      <c r="E183" s="19">
        <f>C183+D183</f>
        <v>200</v>
      </c>
    </row>
    <row r="184" spans="1:5" s="26" customFormat="1" ht="18.2" customHeight="1">
      <c r="A184" s="87" t="s">
        <v>28</v>
      </c>
      <c r="B184" s="87"/>
      <c r="C184" s="25">
        <f>C182+C179+C172+C168+C163+C158+C149+C146+C141</f>
        <v>22374.6</v>
      </c>
      <c r="D184" s="25">
        <f>D182+D179+D172+D168+D163+D158+D149+D146+D141</f>
        <v>53709.8</v>
      </c>
      <c r="E184" s="25">
        <f>E182+E179+E172+E168+E163+E158+E149+E146+E141</f>
        <v>76084.399999999994</v>
      </c>
    </row>
    <row r="185" spans="1:5" ht="19.350000000000001" customHeight="1">
      <c r="A185" s="88" t="s">
        <v>176</v>
      </c>
      <c r="B185" s="88"/>
      <c r="C185" s="88"/>
      <c r="D185" s="88"/>
      <c r="E185" s="88"/>
    </row>
    <row r="186" spans="1:5" ht="31.5">
      <c r="A186" s="58"/>
      <c r="B186" s="14" t="s">
        <v>14</v>
      </c>
      <c r="C186" s="41">
        <f>C187+C188+C189+C190+C191</f>
        <v>904</v>
      </c>
      <c r="D186" s="41">
        <f>D187+D188+D189+D190+D191</f>
        <v>0</v>
      </c>
      <c r="E186" s="41">
        <f>E187+E188+E189+E190+E191</f>
        <v>904</v>
      </c>
    </row>
    <row r="187" spans="1:5">
      <c r="A187" s="17"/>
      <c r="B187" s="20" t="s">
        <v>31</v>
      </c>
      <c r="C187" s="19">
        <v>161.5</v>
      </c>
      <c r="D187" s="19"/>
      <c r="E187" s="19">
        <f>C187+D187</f>
        <v>161.5</v>
      </c>
    </row>
    <row r="188" spans="1:5" ht="47.25">
      <c r="A188" s="17" t="s">
        <v>177</v>
      </c>
      <c r="B188" s="20" t="s">
        <v>178</v>
      </c>
      <c r="C188" s="19">
        <v>85.1</v>
      </c>
      <c r="D188" s="19"/>
      <c r="E188" s="19">
        <f>C188+D188</f>
        <v>85.1</v>
      </c>
    </row>
    <row r="189" spans="1:5" ht="31.5">
      <c r="A189" s="17"/>
      <c r="B189" s="20" t="s">
        <v>179</v>
      </c>
      <c r="C189" s="19">
        <v>14.9</v>
      </c>
      <c r="D189" s="19"/>
      <c r="E189" s="19">
        <f>C189+D189</f>
        <v>14.9</v>
      </c>
    </row>
    <row r="190" spans="1:5">
      <c r="A190" s="17"/>
      <c r="B190" s="59" t="s">
        <v>180</v>
      </c>
      <c r="C190" s="19">
        <v>42.5</v>
      </c>
      <c r="D190" s="19"/>
      <c r="E190" s="19">
        <f>C190+D190</f>
        <v>42.5</v>
      </c>
    </row>
    <row r="191" spans="1:5" ht="47.25">
      <c r="A191" s="17"/>
      <c r="B191" s="44" t="s">
        <v>181</v>
      </c>
      <c r="C191" s="19">
        <v>600</v>
      </c>
      <c r="D191" s="19"/>
      <c r="E191" s="19">
        <f>C191+D191</f>
        <v>600</v>
      </c>
    </row>
    <row r="192" spans="1:5" ht="31.5">
      <c r="A192" s="17"/>
      <c r="B192" s="22" t="s">
        <v>24</v>
      </c>
      <c r="C192" s="41">
        <f>C193+C194+C195+C196+C197+C198+C199+C200+C201+C202</f>
        <v>3842.7999999999997</v>
      </c>
      <c r="D192" s="41">
        <f>D193+D194+D195+D196+D197+D198+D199+D200+D201+D202</f>
        <v>26100</v>
      </c>
      <c r="E192" s="41">
        <f>E193+E194+E195+E196+E197+E198+E199+E200+E201+E202</f>
        <v>29942.800000000003</v>
      </c>
    </row>
    <row r="193" spans="1:5" ht="78.75">
      <c r="A193" s="21" t="s">
        <v>182</v>
      </c>
      <c r="B193" s="46" t="s">
        <v>183</v>
      </c>
      <c r="C193" s="19">
        <v>2516.1</v>
      </c>
      <c r="D193" s="19">
        <v>9400</v>
      </c>
      <c r="E193" s="19">
        <f t="shared" ref="E193:E202" si="7">C193+D193</f>
        <v>11916.1</v>
      </c>
    </row>
    <row r="194" spans="1:5" ht="63">
      <c r="A194" s="21" t="s">
        <v>21</v>
      </c>
      <c r="B194" s="18" t="s">
        <v>184</v>
      </c>
      <c r="C194" s="19">
        <v>230</v>
      </c>
      <c r="D194" s="19"/>
      <c r="E194" s="19">
        <f t="shared" si="7"/>
        <v>230</v>
      </c>
    </row>
    <row r="195" spans="1:5" ht="44.45" customHeight="1">
      <c r="A195" s="21" t="s">
        <v>21</v>
      </c>
      <c r="B195" s="60" t="s">
        <v>185</v>
      </c>
      <c r="C195" s="19">
        <v>158.19999999999999</v>
      </c>
      <c r="D195" s="19"/>
      <c r="E195" s="19">
        <f t="shared" si="7"/>
        <v>158.19999999999999</v>
      </c>
    </row>
    <row r="196" spans="1:5" ht="47.85" customHeight="1">
      <c r="A196" s="17"/>
      <c r="B196" s="60" t="s">
        <v>186</v>
      </c>
      <c r="C196" s="19">
        <v>33.5</v>
      </c>
      <c r="D196" s="19"/>
      <c r="E196" s="19">
        <f t="shared" si="7"/>
        <v>33.5</v>
      </c>
    </row>
    <row r="197" spans="1:5" ht="34.700000000000003" customHeight="1">
      <c r="A197" s="17"/>
      <c r="B197" s="20" t="s">
        <v>187</v>
      </c>
      <c r="C197" s="19">
        <v>120</v>
      </c>
      <c r="D197" s="19"/>
      <c r="E197" s="19">
        <f t="shared" si="7"/>
        <v>120</v>
      </c>
    </row>
    <row r="198" spans="1:5" ht="80.849999999999994" customHeight="1">
      <c r="A198" s="61"/>
      <c r="B198" s="18" t="s">
        <v>188</v>
      </c>
      <c r="C198" s="19">
        <v>30</v>
      </c>
      <c r="D198" s="19"/>
      <c r="E198" s="19">
        <f t="shared" si="7"/>
        <v>30</v>
      </c>
    </row>
    <row r="199" spans="1:5" ht="63">
      <c r="A199" s="17"/>
      <c r="B199" s="62" t="s">
        <v>189</v>
      </c>
      <c r="C199" s="19">
        <v>200</v>
      </c>
      <c r="D199" s="19"/>
      <c r="E199" s="19">
        <f t="shared" si="7"/>
        <v>200</v>
      </c>
    </row>
    <row r="200" spans="1:5" ht="46.9" customHeight="1">
      <c r="A200" s="30" t="s">
        <v>190</v>
      </c>
      <c r="B200" s="29" t="s">
        <v>191</v>
      </c>
      <c r="C200" s="19">
        <v>435</v>
      </c>
      <c r="D200" s="19">
        <v>13500</v>
      </c>
      <c r="E200" s="19">
        <f t="shared" si="7"/>
        <v>13935</v>
      </c>
    </row>
    <row r="201" spans="1:5" ht="62.65" customHeight="1">
      <c r="A201" s="30" t="s">
        <v>190</v>
      </c>
      <c r="B201" s="29" t="s">
        <v>192</v>
      </c>
      <c r="C201" s="19">
        <v>80</v>
      </c>
      <c r="D201" s="19">
        <v>3200</v>
      </c>
      <c r="E201" s="19">
        <f t="shared" si="7"/>
        <v>3280</v>
      </c>
    </row>
    <row r="202" spans="1:5" ht="78.75">
      <c r="A202" s="17"/>
      <c r="B202" s="18" t="s">
        <v>193</v>
      </c>
      <c r="C202" s="19">
        <v>40</v>
      </c>
      <c r="D202" s="19"/>
      <c r="E202" s="19">
        <f t="shared" si="7"/>
        <v>40</v>
      </c>
    </row>
    <row r="203" spans="1:5" s="26" customFormat="1" ht="18.2" customHeight="1">
      <c r="A203" s="84" t="s">
        <v>28</v>
      </c>
      <c r="B203" s="84"/>
      <c r="C203" s="25">
        <f>C192+C186</f>
        <v>4746.7999999999993</v>
      </c>
      <c r="D203" s="25">
        <f>D192+D186</f>
        <v>26100</v>
      </c>
      <c r="E203" s="25">
        <f>E192+E186</f>
        <v>30846.800000000003</v>
      </c>
    </row>
    <row r="204" spans="1:5" ht="19.350000000000001" customHeight="1">
      <c r="A204" s="83" t="s">
        <v>194</v>
      </c>
      <c r="B204" s="83"/>
      <c r="C204" s="83"/>
      <c r="D204" s="83"/>
      <c r="E204" s="83"/>
    </row>
    <row r="205" spans="1:5" ht="31.5">
      <c r="A205" s="13"/>
      <c r="B205" s="14" t="s">
        <v>14</v>
      </c>
      <c r="C205" s="63">
        <f>C206</f>
        <v>7</v>
      </c>
      <c r="D205" s="63">
        <f>D206</f>
        <v>0</v>
      </c>
      <c r="E205" s="63">
        <f>E206</f>
        <v>7</v>
      </c>
    </row>
    <row r="206" spans="1:5" ht="22.35" customHeight="1">
      <c r="A206" s="17"/>
      <c r="B206" s="59" t="s">
        <v>195</v>
      </c>
      <c r="C206" s="19">
        <v>7</v>
      </c>
      <c r="D206" s="19"/>
      <c r="E206" s="19">
        <f>C206+D206</f>
        <v>7</v>
      </c>
    </row>
    <row r="207" spans="1:5" s="26" customFormat="1" ht="18.2" customHeight="1">
      <c r="A207" s="84" t="s">
        <v>28</v>
      </c>
      <c r="B207" s="84"/>
      <c r="C207" s="25">
        <f>C205</f>
        <v>7</v>
      </c>
      <c r="D207" s="25">
        <f>D205</f>
        <v>0</v>
      </c>
      <c r="E207" s="25">
        <f>E205</f>
        <v>7</v>
      </c>
    </row>
    <row r="208" spans="1:5" ht="19.350000000000001" customHeight="1">
      <c r="A208" s="83" t="s">
        <v>196</v>
      </c>
      <c r="B208" s="83"/>
      <c r="C208" s="83"/>
      <c r="D208" s="83"/>
      <c r="E208" s="83"/>
    </row>
    <row r="209" spans="1:5" ht="31.5">
      <c r="A209" s="13"/>
      <c r="B209" s="14" t="s">
        <v>14</v>
      </c>
      <c r="C209" s="15">
        <f>C210+C211</f>
        <v>60</v>
      </c>
      <c r="D209" s="15">
        <f>D210+D211</f>
        <v>0</v>
      </c>
      <c r="E209" s="15">
        <f>E210+E211</f>
        <v>60</v>
      </c>
    </row>
    <row r="210" spans="1:5" ht="31.5">
      <c r="A210" s="34"/>
      <c r="B210" s="20" t="s">
        <v>197</v>
      </c>
      <c r="C210" s="19">
        <v>10</v>
      </c>
      <c r="D210" s="19"/>
      <c r="E210" s="19">
        <f>C210+D210</f>
        <v>10</v>
      </c>
    </row>
    <row r="211" spans="1:5">
      <c r="A211" s="34"/>
      <c r="B211" s="20" t="s">
        <v>198</v>
      </c>
      <c r="C211" s="19">
        <v>50</v>
      </c>
      <c r="D211" s="19"/>
      <c r="E211" s="19">
        <f>C211+D211</f>
        <v>50</v>
      </c>
    </row>
    <row r="212" spans="1:5" ht="31.5">
      <c r="A212" s="34"/>
      <c r="B212" s="22" t="s">
        <v>24</v>
      </c>
      <c r="C212" s="41">
        <f>C213+C214+C215</f>
        <v>9222.7999999999993</v>
      </c>
      <c r="D212" s="41">
        <f>D213+D214+D215</f>
        <v>34200</v>
      </c>
      <c r="E212" s="41">
        <f>E213+E214+E215</f>
        <v>43422.8</v>
      </c>
    </row>
    <row r="213" spans="1:5" ht="57" customHeight="1">
      <c r="A213" s="48" t="s">
        <v>199</v>
      </c>
      <c r="B213" s="46" t="s">
        <v>200</v>
      </c>
      <c r="C213" s="19">
        <v>5645.8</v>
      </c>
      <c r="D213" s="19">
        <v>34200</v>
      </c>
      <c r="E213" s="19">
        <f>C213+D213</f>
        <v>39845.800000000003</v>
      </c>
    </row>
    <row r="214" spans="1:5" ht="73.349999999999994" customHeight="1">
      <c r="A214" s="64" t="s">
        <v>201</v>
      </c>
      <c r="B214" s="46" t="s">
        <v>202</v>
      </c>
      <c r="C214" s="19">
        <v>2900</v>
      </c>
      <c r="D214" s="19"/>
      <c r="E214" s="19">
        <f>C214+D214</f>
        <v>2900</v>
      </c>
    </row>
    <row r="215" spans="1:5" ht="31.5">
      <c r="A215" s="34"/>
      <c r="B215" s="31" t="s">
        <v>203</v>
      </c>
      <c r="C215" s="19">
        <v>677</v>
      </c>
      <c r="D215" s="19"/>
      <c r="E215" s="19">
        <f>C215+D215</f>
        <v>677</v>
      </c>
    </row>
    <row r="216" spans="1:5" ht="20.65" customHeight="1">
      <c r="A216" s="86" t="s">
        <v>204</v>
      </c>
      <c r="B216" s="86"/>
      <c r="C216" s="86"/>
      <c r="D216" s="19"/>
      <c r="E216" s="19"/>
    </row>
    <row r="217" spans="1:5" ht="31.5" customHeight="1">
      <c r="A217" s="58"/>
      <c r="B217" s="14" t="s">
        <v>14</v>
      </c>
      <c r="C217" s="41">
        <f>C218+C219+C220+C221+C222+C223+C224+C225+C226</f>
        <v>482.4</v>
      </c>
      <c r="D217" s="41">
        <f>D218+D219+D220+D221+D222+D223+D224+D225+D226</f>
        <v>0</v>
      </c>
      <c r="E217" s="41">
        <f>E218+E219+E220+E221+E222+E223+E224+E225+E226</f>
        <v>482.4</v>
      </c>
    </row>
    <row r="218" spans="1:5" ht="18.75" customHeight="1">
      <c r="A218" s="34"/>
      <c r="B218" s="20" t="s">
        <v>32</v>
      </c>
      <c r="C218" s="19">
        <v>10.6</v>
      </c>
      <c r="D218" s="19"/>
      <c r="E218" s="19">
        <f t="shared" ref="E218:E226" si="8">C218+D218</f>
        <v>10.6</v>
      </c>
    </row>
    <row r="219" spans="1:5" ht="18.75" customHeight="1">
      <c r="A219" s="34"/>
      <c r="B219" s="20" t="s">
        <v>205</v>
      </c>
      <c r="C219" s="19">
        <v>14.8</v>
      </c>
      <c r="D219" s="19"/>
      <c r="E219" s="19">
        <f t="shared" si="8"/>
        <v>14.8</v>
      </c>
    </row>
    <row r="220" spans="1:5" ht="20.25" customHeight="1">
      <c r="A220" s="34"/>
      <c r="B220" s="20" t="s">
        <v>206</v>
      </c>
      <c r="C220" s="19">
        <v>66.5</v>
      </c>
      <c r="D220" s="19"/>
      <c r="E220" s="19">
        <f t="shared" si="8"/>
        <v>66.5</v>
      </c>
    </row>
    <row r="221" spans="1:5">
      <c r="A221" s="34"/>
      <c r="B221" s="20" t="s">
        <v>207</v>
      </c>
      <c r="C221" s="19">
        <v>14.8</v>
      </c>
      <c r="D221" s="19"/>
      <c r="E221" s="19">
        <f t="shared" si="8"/>
        <v>14.8</v>
      </c>
    </row>
    <row r="222" spans="1:5" ht="31.5">
      <c r="A222" s="34"/>
      <c r="B222" s="20" t="s">
        <v>208</v>
      </c>
      <c r="C222" s="19">
        <v>38.5</v>
      </c>
      <c r="D222" s="19"/>
      <c r="E222" s="19">
        <f t="shared" si="8"/>
        <v>38.5</v>
      </c>
    </row>
    <row r="223" spans="1:5" ht="31.35" customHeight="1">
      <c r="A223" s="34" t="s">
        <v>34</v>
      </c>
      <c r="B223" s="20" t="s">
        <v>209</v>
      </c>
      <c r="C223" s="19">
        <v>6.7</v>
      </c>
      <c r="D223" s="19"/>
      <c r="E223" s="19">
        <f t="shared" si="8"/>
        <v>6.7</v>
      </c>
    </row>
    <row r="224" spans="1:5" ht="31.5">
      <c r="A224" s="34" t="s">
        <v>34</v>
      </c>
      <c r="B224" s="20" t="s">
        <v>210</v>
      </c>
      <c r="C224" s="19">
        <v>203.3</v>
      </c>
      <c r="D224" s="19"/>
      <c r="E224" s="19">
        <f t="shared" si="8"/>
        <v>203.3</v>
      </c>
    </row>
    <row r="225" spans="1:5" ht="32.1" customHeight="1">
      <c r="A225" s="34"/>
      <c r="B225" s="20" t="s">
        <v>211</v>
      </c>
      <c r="C225" s="19">
        <v>50</v>
      </c>
      <c r="D225" s="19"/>
      <c r="E225" s="19">
        <f t="shared" si="8"/>
        <v>50</v>
      </c>
    </row>
    <row r="226" spans="1:5" ht="31.5">
      <c r="A226" s="34" t="s">
        <v>34</v>
      </c>
      <c r="B226" s="20" t="s">
        <v>212</v>
      </c>
      <c r="C226" s="19">
        <v>77.2</v>
      </c>
      <c r="D226" s="19"/>
      <c r="E226" s="19">
        <f t="shared" si="8"/>
        <v>77.2</v>
      </c>
    </row>
    <row r="227" spans="1:5" ht="17.100000000000001" customHeight="1">
      <c r="A227" s="85" t="s">
        <v>213</v>
      </c>
      <c r="B227" s="85"/>
      <c r="C227" s="85"/>
      <c r="D227" s="19"/>
      <c r="E227" s="19"/>
    </row>
    <row r="228" spans="1:5" ht="32.1" customHeight="1">
      <c r="A228" s="34"/>
      <c r="B228" s="14" t="s">
        <v>14</v>
      </c>
      <c r="C228" s="41">
        <f>C229+C230+C231+C232+C233+C234+C235+C236</f>
        <v>922</v>
      </c>
      <c r="D228" s="41">
        <f>D229+D230+D231+D232+D233+D234+D235+D236</f>
        <v>0</v>
      </c>
      <c r="E228" s="41">
        <f>E229+E230+E231+E232+E233+E234+E235+E236</f>
        <v>922</v>
      </c>
    </row>
    <row r="229" spans="1:5">
      <c r="A229" s="34"/>
      <c r="B229" s="20" t="s">
        <v>214</v>
      </c>
      <c r="C229" s="19">
        <v>20.5</v>
      </c>
      <c r="D229" s="19"/>
      <c r="E229" s="19">
        <f t="shared" ref="E229:E236" si="9">C229+D229</f>
        <v>20.5</v>
      </c>
    </row>
    <row r="230" spans="1:5" ht="31.5">
      <c r="A230" s="34"/>
      <c r="B230" s="20" t="s">
        <v>215</v>
      </c>
      <c r="C230" s="19">
        <v>11.3</v>
      </c>
      <c r="D230" s="19"/>
      <c r="E230" s="19">
        <f t="shared" si="9"/>
        <v>11.3</v>
      </c>
    </row>
    <row r="231" spans="1:5">
      <c r="A231" s="34"/>
      <c r="B231" s="20" t="s">
        <v>216</v>
      </c>
      <c r="C231" s="19">
        <v>15</v>
      </c>
      <c r="D231" s="19"/>
      <c r="E231" s="19">
        <f t="shared" si="9"/>
        <v>15</v>
      </c>
    </row>
    <row r="232" spans="1:5">
      <c r="A232" s="34"/>
      <c r="B232" s="20" t="s">
        <v>217</v>
      </c>
      <c r="C232" s="19">
        <v>15.6</v>
      </c>
      <c r="D232" s="19"/>
      <c r="E232" s="19">
        <f t="shared" si="9"/>
        <v>15.6</v>
      </c>
    </row>
    <row r="233" spans="1:5" ht="31.35" customHeight="1">
      <c r="A233" s="34" t="s">
        <v>34</v>
      </c>
      <c r="B233" s="20" t="s">
        <v>218</v>
      </c>
      <c r="C233" s="19">
        <v>40.299999999999997</v>
      </c>
      <c r="D233" s="19"/>
      <c r="E233" s="19">
        <f t="shared" si="9"/>
        <v>40.299999999999997</v>
      </c>
    </row>
    <row r="234" spans="1:5" ht="19.7" customHeight="1">
      <c r="A234" s="34" t="s">
        <v>34</v>
      </c>
      <c r="B234" s="20" t="s">
        <v>219</v>
      </c>
      <c r="C234" s="19">
        <v>15</v>
      </c>
      <c r="D234" s="19"/>
      <c r="E234" s="19">
        <f t="shared" si="9"/>
        <v>15</v>
      </c>
    </row>
    <row r="235" spans="1:5" ht="32.1" customHeight="1">
      <c r="A235" s="34"/>
      <c r="B235" s="20" t="s">
        <v>220</v>
      </c>
      <c r="C235" s="19">
        <v>311.60000000000002</v>
      </c>
      <c r="D235" s="19"/>
      <c r="E235" s="19">
        <f t="shared" si="9"/>
        <v>311.60000000000002</v>
      </c>
    </row>
    <row r="236" spans="1:5" ht="29.25" customHeight="1">
      <c r="A236" s="34" t="s">
        <v>34</v>
      </c>
      <c r="B236" s="20" t="s">
        <v>221</v>
      </c>
      <c r="C236" s="19">
        <v>492.7</v>
      </c>
      <c r="D236" s="19"/>
      <c r="E236" s="19">
        <f t="shared" si="9"/>
        <v>492.7</v>
      </c>
    </row>
    <row r="237" spans="1:5" ht="29.25" customHeight="1">
      <c r="A237" s="34"/>
      <c r="B237" s="22" t="s">
        <v>24</v>
      </c>
      <c r="C237" s="41">
        <f>C238+C239</f>
        <v>3544</v>
      </c>
      <c r="D237" s="41">
        <f>D238+D239</f>
        <v>12987</v>
      </c>
      <c r="E237" s="41">
        <f>E238+E239</f>
        <v>16531</v>
      </c>
    </row>
    <row r="238" spans="1:5" ht="29.25" customHeight="1">
      <c r="A238" s="34" t="s">
        <v>34</v>
      </c>
      <c r="B238" s="60" t="s">
        <v>222</v>
      </c>
      <c r="C238" s="19">
        <v>300.10000000000002</v>
      </c>
      <c r="D238" s="19"/>
      <c r="E238" s="19">
        <f>C238+D238</f>
        <v>300.10000000000002</v>
      </c>
    </row>
    <row r="239" spans="1:5" ht="70.900000000000006" customHeight="1">
      <c r="A239" s="48" t="s">
        <v>223</v>
      </c>
      <c r="B239" s="35" t="s">
        <v>224</v>
      </c>
      <c r="C239" s="19">
        <v>3243.9</v>
      </c>
      <c r="D239" s="19">
        <v>12987</v>
      </c>
      <c r="E239" s="19">
        <f>C239+D239</f>
        <v>16230.9</v>
      </c>
    </row>
    <row r="240" spans="1:5" ht="17.100000000000001" customHeight="1">
      <c r="A240" s="86" t="s">
        <v>225</v>
      </c>
      <c r="B240" s="86"/>
      <c r="C240" s="86"/>
      <c r="D240" s="19"/>
      <c r="E240" s="19"/>
    </row>
    <row r="241" spans="1:5" ht="31.5">
      <c r="A241" s="34"/>
      <c r="B241" s="14" t="s">
        <v>14</v>
      </c>
      <c r="C241" s="41">
        <f>C242+C243+C244</f>
        <v>200</v>
      </c>
      <c r="D241" s="41">
        <f>D242+D243+D244</f>
        <v>0</v>
      </c>
      <c r="E241" s="41">
        <f>E242+E243+E244</f>
        <v>200</v>
      </c>
    </row>
    <row r="242" spans="1:5" ht="19.5" customHeight="1">
      <c r="A242" s="34" t="s">
        <v>226</v>
      </c>
      <c r="B242" s="20" t="s">
        <v>227</v>
      </c>
      <c r="C242" s="19">
        <v>147.9</v>
      </c>
      <c r="D242" s="19"/>
      <c r="E242" s="19">
        <f>C242+D242</f>
        <v>147.9</v>
      </c>
    </row>
    <row r="243" spans="1:5">
      <c r="A243" s="34" t="s">
        <v>226</v>
      </c>
      <c r="B243" s="20" t="s">
        <v>228</v>
      </c>
      <c r="C243" s="19">
        <v>26</v>
      </c>
      <c r="D243" s="19"/>
      <c r="E243" s="19">
        <f>C243+D243</f>
        <v>26</v>
      </c>
    </row>
    <row r="244" spans="1:5">
      <c r="A244" s="34" t="s">
        <v>226</v>
      </c>
      <c r="B244" s="59" t="s">
        <v>229</v>
      </c>
      <c r="C244" s="19">
        <v>26.1</v>
      </c>
      <c r="D244" s="19"/>
      <c r="E244" s="19">
        <f>C244+D244</f>
        <v>26.1</v>
      </c>
    </row>
    <row r="245" spans="1:5" s="26" customFormat="1" ht="18.2" customHeight="1">
      <c r="A245" s="84" t="s">
        <v>28</v>
      </c>
      <c r="B245" s="84"/>
      <c r="C245" s="25">
        <f>C241+C237+C228+C217+C212+C209</f>
        <v>14431.199999999999</v>
      </c>
      <c r="D245" s="25">
        <f>D241+D237+D228+D217+D212+D209</f>
        <v>47187</v>
      </c>
      <c r="E245" s="25">
        <f>E241+E237+E228+E217+E212+E209</f>
        <v>61618.200000000004</v>
      </c>
    </row>
    <row r="246" spans="1:5" ht="19.350000000000001" customHeight="1">
      <c r="A246" s="83" t="s">
        <v>230</v>
      </c>
      <c r="B246" s="83"/>
      <c r="C246" s="83"/>
      <c r="D246" s="83"/>
      <c r="E246" s="83"/>
    </row>
    <row r="247" spans="1:5" ht="31.5">
      <c r="A247" s="13"/>
      <c r="B247" s="14" t="s">
        <v>14</v>
      </c>
      <c r="C247" s="15">
        <f>C248+C249</f>
        <v>2757.8</v>
      </c>
      <c r="D247" s="15">
        <f>D248+D249</f>
        <v>0</v>
      </c>
      <c r="E247" s="15">
        <f>E248+E249</f>
        <v>2757.8</v>
      </c>
    </row>
    <row r="248" spans="1:5" ht="27.75" customHeight="1">
      <c r="A248" s="34" t="s">
        <v>231</v>
      </c>
      <c r="B248" s="20" t="s">
        <v>232</v>
      </c>
      <c r="C248" s="19">
        <v>2522.8000000000002</v>
      </c>
      <c r="D248" s="19"/>
      <c r="E248" s="19">
        <f>C248+D248</f>
        <v>2522.8000000000002</v>
      </c>
    </row>
    <row r="249" spans="1:5" ht="31.5">
      <c r="A249" s="17"/>
      <c r="B249" s="18" t="s">
        <v>233</v>
      </c>
      <c r="C249" s="19">
        <v>235</v>
      </c>
      <c r="D249" s="19"/>
      <c r="E249" s="19">
        <f>C249+D249</f>
        <v>235</v>
      </c>
    </row>
    <row r="250" spans="1:5" s="42" customFormat="1" ht="27.75" customHeight="1">
      <c r="A250" s="58"/>
      <c r="B250" s="22" t="s">
        <v>24</v>
      </c>
      <c r="C250" s="41">
        <f>C251+C252+C253+C254+C255+C256+C257+C258+C259+C260+C261+C262+C263+C264+C265+C266+C267+C268+C269+C270+C271+C272+C273+C274+C275+C276+C277+C278+C279+C280+C281+C282+C283+C284+C285+C286+C287+C288+C289+C290+C291+C292+C293+C294+C295+C296+C297+C298+C299+C300+C301+C302+C303+C304+C305+C306+C307+C308+C309+C310</f>
        <v>36859.800000000003</v>
      </c>
      <c r="D250" s="41">
        <f>D251+D252+D253+D254+D255+D256+D257+D258+D259+D260+D261+D262+D263+D264+D265+D266+D267+D268+D269+D270+D271+D272+D273+D274+D275+D276+D277+D278+D279+D280+D281+D282+D283+D284+D285+D286+D287+D288+D289+D290+D291+D292+D293+D294+D295+D296+D297+D298+D299+D300+D301+D302+D303+D304+D305+D306+D307+D308+D309+D310</f>
        <v>135195.82500000001</v>
      </c>
      <c r="E250" s="41">
        <f>E251+E252+E253+E254+E255+E256+E257+E258+E259+E260+E261+E262+E263+E264+E265+E266+E267+E268+E269+E270+E271+E272+E273+E274+E275+E276+E277+E278+E279+E280+E281+E282+E283+E284+E285+E286+E287+E288+E289+E290+E291+E292+E293+E294+E295+E296+E297+E298+E299+E300+E301+E302+E303+E304+E305+E306+E307+E308+E309+E310</f>
        <v>172055.625</v>
      </c>
    </row>
    <row r="251" spans="1:5">
      <c r="A251" s="34"/>
      <c r="B251" s="20" t="s">
        <v>234</v>
      </c>
      <c r="C251" s="19">
        <v>550</v>
      </c>
      <c r="D251" s="19"/>
      <c r="E251" s="19">
        <f t="shared" ref="E251:E310" si="10">C251+D251</f>
        <v>550</v>
      </c>
    </row>
    <row r="252" spans="1:5">
      <c r="A252" s="34"/>
      <c r="B252" s="20" t="s">
        <v>235</v>
      </c>
      <c r="C252" s="19">
        <v>500</v>
      </c>
      <c r="D252" s="19"/>
      <c r="E252" s="19">
        <f t="shared" si="10"/>
        <v>500</v>
      </c>
    </row>
    <row r="253" spans="1:5" ht="46.9" customHeight="1">
      <c r="A253" s="57" t="s">
        <v>236</v>
      </c>
      <c r="B253" s="18" t="s">
        <v>237</v>
      </c>
      <c r="C253" s="19">
        <v>5100</v>
      </c>
      <c r="D253" s="19"/>
      <c r="E253" s="19">
        <f t="shared" si="10"/>
        <v>5100</v>
      </c>
    </row>
    <row r="254" spans="1:5">
      <c r="A254" s="34" t="s">
        <v>49</v>
      </c>
      <c r="B254" s="20" t="s">
        <v>238</v>
      </c>
      <c r="C254" s="19">
        <v>900</v>
      </c>
      <c r="D254" s="19"/>
      <c r="E254" s="19">
        <f t="shared" si="10"/>
        <v>900</v>
      </c>
    </row>
    <row r="255" spans="1:5" ht="30.4" customHeight="1">
      <c r="A255" s="48" t="s">
        <v>38</v>
      </c>
      <c r="B255" s="20" t="s">
        <v>239</v>
      </c>
      <c r="C255" s="19">
        <v>338.6</v>
      </c>
      <c r="D255" s="19"/>
      <c r="E255" s="19">
        <f t="shared" si="10"/>
        <v>338.6</v>
      </c>
    </row>
    <row r="256" spans="1:5">
      <c r="A256" s="34"/>
      <c r="B256" s="20" t="s">
        <v>240</v>
      </c>
      <c r="C256" s="19">
        <v>500</v>
      </c>
      <c r="D256" s="19"/>
      <c r="E256" s="19">
        <f t="shared" si="10"/>
        <v>500</v>
      </c>
    </row>
    <row r="257" spans="1:5">
      <c r="A257" s="34"/>
      <c r="B257" s="20" t="s">
        <v>241</v>
      </c>
      <c r="C257" s="19">
        <v>1000</v>
      </c>
      <c r="D257" s="19"/>
      <c r="E257" s="19">
        <f t="shared" si="10"/>
        <v>1000</v>
      </c>
    </row>
    <row r="258" spans="1:5" ht="32.1" customHeight="1">
      <c r="A258" s="48" t="s">
        <v>242</v>
      </c>
      <c r="B258" s="20" t="s">
        <v>243</v>
      </c>
      <c r="C258" s="19">
        <v>380</v>
      </c>
      <c r="D258" s="19"/>
      <c r="E258" s="19">
        <f t="shared" si="10"/>
        <v>380</v>
      </c>
    </row>
    <row r="259" spans="1:5" ht="23.25" customHeight="1">
      <c r="A259" s="34" t="s">
        <v>34</v>
      </c>
      <c r="B259" s="20" t="s">
        <v>244</v>
      </c>
      <c r="C259" s="19">
        <v>475</v>
      </c>
      <c r="D259" s="19"/>
      <c r="E259" s="19">
        <f t="shared" si="10"/>
        <v>475</v>
      </c>
    </row>
    <row r="260" spans="1:5" ht="65.099999999999994" customHeight="1">
      <c r="A260" s="61" t="s">
        <v>245</v>
      </c>
      <c r="B260" s="18" t="s">
        <v>246</v>
      </c>
      <c r="C260" s="19">
        <v>500</v>
      </c>
      <c r="D260" s="19"/>
      <c r="E260" s="19">
        <f t="shared" si="10"/>
        <v>500</v>
      </c>
    </row>
    <row r="261" spans="1:5" ht="31.5">
      <c r="A261" s="17"/>
      <c r="B261" s="18" t="s">
        <v>247</v>
      </c>
      <c r="C261" s="19">
        <v>300</v>
      </c>
      <c r="D261" s="19"/>
      <c r="E261" s="19">
        <f t="shared" si="10"/>
        <v>300</v>
      </c>
    </row>
    <row r="262" spans="1:5" ht="29.65" customHeight="1">
      <c r="A262" s="17"/>
      <c r="B262" s="18" t="s">
        <v>248</v>
      </c>
      <c r="C262" s="19">
        <v>300</v>
      </c>
      <c r="D262" s="19"/>
      <c r="E262" s="19">
        <f t="shared" si="10"/>
        <v>300</v>
      </c>
    </row>
    <row r="263" spans="1:5" ht="75" customHeight="1">
      <c r="A263" s="57" t="s">
        <v>249</v>
      </c>
      <c r="B263" s="24" t="s">
        <v>250</v>
      </c>
      <c r="C263" s="19">
        <v>1800</v>
      </c>
      <c r="D263" s="19">
        <v>43700</v>
      </c>
      <c r="E263" s="19">
        <f t="shared" si="10"/>
        <v>45500</v>
      </c>
    </row>
    <row r="264" spans="1:5">
      <c r="A264" s="48" t="s">
        <v>38</v>
      </c>
      <c r="B264" s="20" t="s">
        <v>251</v>
      </c>
      <c r="C264" s="19">
        <v>200</v>
      </c>
      <c r="D264" s="19"/>
      <c r="E264" s="19">
        <f t="shared" si="10"/>
        <v>200</v>
      </c>
    </row>
    <row r="265" spans="1:5" ht="31.35" customHeight="1">
      <c r="A265" s="34"/>
      <c r="B265" s="20" t="s">
        <v>252</v>
      </c>
      <c r="C265" s="19">
        <v>4100</v>
      </c>
      <c r="D265" s="19"/>
      <c r="E265" s="19">
        <f t="shared" si="10"/>
        <v>4100</v>
      </c>
    </row>
    <row r="266" spans="1:5" ht="79.5" customHeight="1">
      <c r="A266" s="34"/>
      <c r="B266" s="20" t="s">
        <v>253</v>
      </c>
      <c r="C266" s="19">
        <v>300</v>
      </c>
      <c r="D266" s="19"/>
      <c r="E266" s="19">
        <f t="shared" si="10"/>
        <v>300</v>
      </c>
    </row>
    <row r="267" spans="1:5" ht="31.5">
      <c r="A267" s="65" t="s">
        <v>254</v>
      </c>
      <c r="B267" s="18" t="s">
        <v>255</v>
      </c>
      <c r="C267" s="19">
        <v>929.7</v>
      </c>
      <c r="D267" s="19"/>
      <c r="E267" s="19">
        <f t="shared" si="10"/>
        <v>929.7</v>
      </c>
    </row>
    <row r="268" spans="1:5" ht="30.4" customHeight="1">
      <c r="A268" s="34" t="s">
        <v>245</v>
      </c>
      <c r="B268" s="18" t="s">
        <v>256</v>
      </c>
      <c r="C268" s="19">
        <v>5596.7</v>
      </c>
      <c r="D268" s="19"/>
      <c r="E268" s="19">
        <f t="shared" si="10"/>
        <v>5596.7</v>
      </c>
    </row>
    <row r="269" spans="1:5" ht="65.25" customHeight="1">
      <c r="A269" s="48" t="s">
        <v>257</v>
      </c>
      <c r="B269" s="60" t="s">
        <v>258</v>
      </c>
      <c r="C269" s="19">
        <v>2480</v>
      </c>
      <c r="D269" s="19">
        <v>22320</v>
      </c>
      <c r="E269" s="19">
        <f t="shared" si="10"/>
        <v>24800</v>
      </c>
    </row>
    <row r="270" spans="1:5" ht="47.25">
      <c r="A270" s="48" t="s">
        <v>259</v>
      </c>
      <c r="B270" s="18" t="s">
        <v>260</v>
      </c>
      <c r="C270" s="19">
        <v>1703.8</v>
      </c>
      <c r="D270" s="19"/>
      <c r="E270" s="19">
        <f t="shared" si="10"/>
        <v>1703.8</v>
      </c>
    </row>
    <row r="271" spans="1:5" ht="65.25" customHeight="1">
      <c r="A271" s="48" t="s">
        <v>261</v>
      </c>
      <c r="B271" s="60" t="s">
        <v>262</v>
      </c>
      <c r="C271" s="19">
        <v>822.7</v>
      </c>
      <c r="D271" s="19">
        <v>7100</v>
      </c>
      <c r="E271" s="19">
        <f t="shared" si="10"/>
        <v>7922.7</v>
      </c>
    </row>
    <row r="272" spans="1:5" ht="63">
      <c r="A272" s="48" t="s">
        <v>261</v>
      </c>
      <c r="B272" s="45" t="s">
        <v>263</v>
      </c>
      <c r="C272" s="19">
        <v>1043</v>
      </c>
      <c r="D272" s="19">
        <v>6700</v>
      </c>
      <c r="E272" s="19">
        <f t="shared" si="10"/>
        <v>7743</v>
      </c>
    </row>
    <row r="273" spans="1:5" ht="81.75" customHeight="1">
      <c r="A273" s="48" t="s">
        <v>261</v>
      </c>
      <c r="B273" s="45" t="s">
        <v>264</v>
      </c>
      <c r="C273" s="19">
        <v>729.1</v>
      </c>
      <c r="D273" s="19">
        <v>6400</v>
      </c>
      <c r="E273" s="19">
        <f t="shared" si="10"/>
        <v>7129.1</v>
      </c>
    </row>
    <row r="274" spans="1:5" ht="64.349999999999994" customHeight="1">
      <c r="A274" s="48" t="s">
        <v>245</v>
      </c>
      <c r="B274" s="29" t="s">
        <v>265</v>
      </c>
      <c r="C274" s="19">
        <v>121.9</v>
      </c>
      <c r="D274" s="19"/>
      <c r="E274" s="19">
        <f t="shared" si="10"/>
        <v>121.9</v>
      </c>
    </row>
    <row r="275" spans="1:5" ht="72.599999999999994" customHeight="1">
      <c r="A275" s="48" t="s">
        <v>245</v>
      </c>
      <c r="B275" s="18" t="s">
        <v>266</v>
      </c>
      <c r="C275" s="19">
        <v>503.4</v>
      </c>
      <c r="D275" s="19"/>
      <c r="E275" s="19">
        <f t="shared" si="10"/>
        <v>503.4</v>
      </c>
    </row>
    <row r="276" spans="1:5" ht="71.650000000000006" customHeight="1">
      <c r="A276" s="48" t="s">
        <v>245</v>
      </c>
      <c r="B276" s="18" t="s">
        <v>267</v>
      </c>
      <c r="C276" s="19">
        <v>519</v>
      </c>
      <c r="D276" s="19"/>
      <c r="E276" s="19">
        <f t="shared" si="10"/>
        <v>519</v>
      </c>
    </row>
    <row r="277" spans="1:5" ht="73.349999999999994" customHeight="1">
      <c r="A277" s="48" t="s">
        <v>261</v>
      </c>
      <c r="B277" s="43" t="s">
        <v>268</v>
      </c>
      <c r="C277" s="19">
        <v>1100</v>
      </c>
      <c r="D277" s="19">
        <v>9900</v>
      </c>
      <c r="E277" s="19">
        <f t="shared" si="10"/>
        <v>11000</v>
      </c>
    </row>
    <row r="278" spans="1:5" ht="69.2" customHeight="1">
      <c r="A278" s="48" t="s">
        <v>261</v>
      </c>
      <c r="B278" s="54" t="s">
        <v>269</v>
      </c>
      <c r="C278" s="19">
        <v>1500</v>
      </c>
      <c r="D278" s="19">
        <v>13500</v>
      </c>
      <c r="E278" s="19">
        <f t="shared" si="10"/>
        <v>15000</v>
      </c>
    </row>
    <row r="279" spans="1:5" ht="65.849999999999994" customHeight="1">
      <c r="A279" s="48" t="s">
        <v>245</v>
      </c>
      <c r="B279" s="18" t="s">
        <v>270</v>
      </c>
      <c r="C279" s="19">
        <v>10</v>
      </c>
      <c r="D279" s="19"/>
      <c r="E279" s="19">
        <f t="shared" si="10"/>
        <v>10</v>
      </c>
    </row>
    <row r="280" spans="1:5" ht="75.75" customHeight="1">
      <c r="A280" s="48" t="s">
        <v>245</v>
      </c>
      <c r="B280" s="18" t="s">
        <v>271</v>
      </c>
      <c r="C280" s="19">
        <v>50</v>
      </c>
      <c r="D280" s="19"/>
      <c r="E280" s="19">
        <f t="shared" si="10"/>
        <v>50</v>
      </c>
    </row>
    <row r="281" spans="1:5" ht="73.349999999999994" customHeight="1">
      <c r="A281" s="48" t="s">
        <v>245</v>
      </c>
      <c r="B281" s="18" t="s">
        <v>272</v>
      </c>
      <c r="C281" s="19">
        <v>10</v>
      </c>
      <c r="D281" s="19"/>
      <c r="E281" s="19">
        <f t="shared" si="10"/>
        <v>10</v>
      </c>
    </row>
    <row r="282" spans="1:5" ht="61.9" customHeight="1">
      <c r="A282" s="48" t="s">
        <v>245</v>
      </c>
      <c r="B282" s="18" t="s">
        <v>273</v>
      </c>
      <c r="C282" s="19">
        <v>10</v>
      </c>
      <c r="D282" s="19"/>
      <c r="E282" s="19">
        <f t="shared" si="10"/>
        <v>10</v>
      </c>
    </row>
    <row r="283" spans="1:5" ht="70.900000000000006" customHeight="1">
      <c r="A283" s="48" t="s">
        <v>245</v>
      </c>
      <c r="B283" s="18" t="s">
        <v>274</v>
      </c>
      <c r="C283" s="19">
        <v>10</v>
      </c>
      <c r="D283" s="19"/>
      <c r="E283" s="19">
        <f t="shared" si="10"/>
        <v>10</v>
      </c>
    </row>
    <row r="284" spans="1:5" ht="63">
      <c r="A284" s="48" t="s">
        <v>245</v>
      </c>
      <c r="B284" s="18" t="s">
        <v>275</v>
      </c>
      <c r="C284" s="19">
        <v>70</v>
      </c>
      <c r="D284" s="19"/>
      <c r="E284" s="19">
        <f t="shared" si="10"/>
        <v>70</v>
      </c>
    </row>
    <row r="285" spans="1:5" ht="63">
      <c r="A285" s="48" t="s">
        <v>245</v>
      </c>
      <c r="B285" s="18" t="s">
        <v>276</v>
      </c>
      <c r="C285" s="19">
        <v>50</v>
      </c>
      <c r="D285" s="19"/>
      <c r="E285" s="19">
        <f t="shared" si="10"/>
        <v>50</v>
      </c>
    </row>
    <row r="286" spans="1:5" ht="63">
      <c r="A286" s="48" t="s">
        <v>259</v>
      </c>
      <c r="B286" s="18" t="s">
        <v>277</v>
      </c>
      <c r="C286" s="19">
        <v>361.7</v>
      </c>
      <c r="D286" s="19"/>
      <c r="E286" s="19">
        <f t="shared" si="10"/>
        <v>361.7</v>
      </c>
    </row>
    <row r="287" spans="1:5" ht="71.650000000000006" customHeight="1">
      <c r="A287" s="48" t="s">
        <v>245</v>
      </c>
      <c r="B287" s="18" t="s">
        <v>278</v>
      </c>
      <c r="C287" s="19">
        <v>220.3</v>
      </c>
      <c r="D287" s="19"/>
      <c r="E287" s="19">
        <f t="shared" si="10"/>
        <v>220.3</v>
      </c>
    </row>
    <row r="288" spans="1:5" ht="47.25">
      <c r="A288" s="34"/>
      <c r="B288" s="18" t="s">
        <v>279</v>
      </c>
      <c r="C288" s="19">
        <v>30</v>
      </c>
      <c r="D288" s="19"/>
      <c r="E288" s="19">
        <f t="shared" si="10"/>
        <v>30</v>
      </c>
    </row>
    <row r="289" spans="1:5" ht="31.5">
      <c r="A289" s="34"/>
      <c r="B289" s="18" t="s">
        <v>280</v>
      </c>
      <c r="C289" s="19">
        <v>3.8</v>
      </c>
      <c r="D289" s="19"/>
      <c r="E289" s="19">
        <f t="shared" si="10"/>
        <v>3.8</v>
      </c>
    </row>
    <row r="290" spans="1:5" ht="47.25">
      <c r="A290" s="34"/>
      <c r="B290" s="18" t="s">
        <v>281</v>
      </c>
      <c r="C290" s="19">
        <v>70</v>
      </c>
      <c r="D290" s="19"/>
      <c r="E290" s="19">
        <f t="shared" si="10"/>
        <v>70</v>
      </c>
    </row>
    <row r="291" spans="1:5" ht="47.25">
      <c r="A291" s="34"/>
      <c r="B291" s="29" t="s">
        <v>282</v>
      </c>
      <c r="C291" s="19">
        <v>24</v>
      </c>
      <c r="D291" s="19"/>
      <c r="E291" s="19">
        <f t="shared" si="10"/>
        <v>24</v>
      </c>
    </row>
    <row r="292" spans="1:5" ht="63">
      <c r="A292" s="34"/>
      <c r="B292" s="29" t="s">
        <v>283</v>
      </c>
      <c r="C292" s="19">
        <v>1060</v>
      </c>
      <c r="D292" s="19"/>
      <c r="E292" s="19">
        <f t="shared" si="10"/>
        <v>1060</v>
      </c>
    </row>
    <row r="293" spans="1:5" ht="38.65" customHeight="1">
      <c r="A293" s="34"/>
      <c r="B293" s="18" t="s">
        <v>284</v>
      </c>
      <c r="C293" s="19">
        <v>540.1</v>
      </c>
      <c r="D293" s="19"/>
      <c r="E293" s="19">
        <f t="shared" si="10"/>
        <v>540.1</v>
      </c>
    </row>
    <row r="294" spans="1:5" ht="63">
      <c r="A294" s="48" t="s">
        <v>190</v>
      </c>
      <c r="B294" s="60" t="s">
        <v>285</v>
      </c>
      <c r="C294" s="19">
        <v>10</v>
      </c>
      <c r="D294" s="19">
        <v>1500</v>
      </c>
      <c r="E294" s="19">
        <f t="shared" si="10"/>
        <v>1510</v>
      </c>
    </row>
    <row r="295" spans="1:5" ht="57.6" customHeight="1">
      <c r="A295" s="34" t="s">
        <v>254</v>
      </c>
      <c r="B295" s="66" t="s">
        <v>286</v>
      </c>
      <c r="C295" s="19"/>
      <c r="D295" s="67">
        <v>2950</v>
      </c>
      <c r="E295" s="19">
        <f t="shared" si="10"/>
        <v>2950</v>
      </c>
    </row>
    <row r="296" spans="1:5" ht="51" customHeight="1">
      <c r="A296" s="34" t="s">
        <v>254</v>
      </c>
      <c r="B296" s="66" t="s">
        <v>287</v>
      </c>
      <c r="C296" s="19"/>
      <c r="D296" s="67">
        <v>500</v>
      </c>
      <c r="E296" s="19">
        <f t="shared" si="10"/>
        <v>500</v>
      </c>
    </row>
    <row r="297" spans="1:5" ht="54.4" customHeight="1">
      <c r="A297" s="34" t="s">
        <v>254</v>
      </c>
      <c r="B297" s="66" t="s">
        <v>288</v>
      </c>
      <c r="C297" s="19"/>
      <c r="D297" s="67">
        <v>750</v>
      </c>
      <c r="E297" s="19">
        <f t="shared" si="10"/>
        <v>750</v>
      </c>
    </row>
    <row r="298" spans="1:5" ht="58.5" customHeight="1">
      <c r="A298" s="34" t="s">
        <v>254</v>
      </c>
      <c r="B298" s="66" t="s">
        <v>289</v>
      </c>
      <c r="C298" s="19"/>
      <c r="D298" s="67">
        <v>2500</v>
      </c>
      <c r="E298" s="19">
        <f t="shared" si="10"/>
        <v>2500</v>
      </c>
    </row>
    <row r="299" spans="1:5" ht="44.45" customHeight="1">
      <c r="A299" s="34" t="s">
        <v>254</v>
      </c>
      <c r="B299" s="66" t="s">
        <v>290</v>
      </c>
      <c r="C299" s="19"/>
      <c r="D299" s="67">
        <v>410</v>
      </c>
      <c r="E299" s="19">
        <f t="shared" si="10"/>
        <v>410</v>
      </c>
    </row>
    <row r="300" spans="1:5" ht="57.6" customHeight="1">
      <c r="A300" s="34" t="s">
        <v>254</v>
      </c>
      <c r="B300" s="66" t="s">
        <v>291</v>
      </c>
      <c r="C300" s="19"/>
      <c r="D300" s="67">
        <v>2550</v>
      </c>
      <c r="E300" s="19">
        <f t="shared" si="10"/>
        <v>2550</v>
      </c>
    </row>
    <row r="301" spans="1:5" ht="56.85" customHeight="1">
      <c r="A301" s="34" t="s">
        <v>254</v>
      </c>
      <c r="B301" s="66" t="s">
        <v>292</v>
      </c>
      <c r="C301" s="19"/>
      <c r="D301" s="67">
        <v>1590</v>
      </c>
      <c r="E301" s="19">
        <f t="shared" si="10"/>
        <v>1590</v>
      </c>
    </row>
    <row r="302" spans="1:5" ht="64.349999999999994" customHeight="1">
      <c r="A302" s="34" t="s">
        <v>254</v>
      </c>
      <c r="B302" s="66" t="s">
        <v>293</v>
      </c>
      <c r="C302" s="19"/>
      <c r="D302" s="67">
        <v>1590</v>
      </c>
      <c r="E302" s="19">
        <f t="shared" si="10"/>
        <v>1590</v>
      </c>
    </row>
    <row r="303" spans="1:5" ht="36.200000000000003" customHeight="1">
      <c r="A303" s="34" t="s">
        <v>254</v>
      </c>
      <c r="B303" s="66" t="s">
        <v>294</v>
      </c>
      <c r="C303" s="19"/>
      <c r="D303" s="67">
        <v>550</v>
      </c>
      <c r="E303" s="19">
        <f t="shared" si="10"/>
        <v>550</v>
      </c>
    </row>
    <row r="304" spans="1:5" ht="48.6" customHeight="1">
      <c r="A304" s="34" t="s">
        <v>254</v>
      </c>
      <c r="B304" s="66" t="s">
        <v>295</v>
      </c>
      <c r="C304" s="19"/>
      <c r="D304" s="67">
        <v>1550</v>
      </c>
      <c r="E304" s="19">
        <f t="shared" si="10"/>
        <v>1550</v>
      </c>
    </row>
    <row r="305" spans="1:5" ht="47.85" customHeight="1">
      <c r="A305" s="34" t="s">
        <v>254</v>
      </c>
      <c r="B305" s="66" t="s">
        <v>296</v>
      </c>
      <c r="C305" s="19"/>
      <c r="D305" s="67">
        <v>2500</v>
      </c>
      <c r="E305" s="19">
        <f t="shared" si="10"/>
        <v>2500</v>
      </c>
    </row>
    <row r="306" spans="1:5" ht="50.25" customHeight="1">
      <c r="A306" s="34" t="s">
        <v>254</v>
      </c>
      <c r="B306" s="66" t="s">
        <v>297</v>
      </c>
      <c r="C306" s="19"/>
      <c r="D306" s="67">
        <v>1500</v>
      </c>
      <c r="E306" s="19">
        <f t="shared" si="10"/>
        <v>1500</v>
      </c>
    </row>
    <row r="307" spans="1:5" ht="42.95" customHeight="1">
      <c r="A307" s="34" t="s">
        <v>254</v>
      </c>
      <c r="B307" s="66" t="s">
        <v>298</v>
      </c>
      <c r="C307" s="19"/>
      <c r="D307" s="67">
        <v>1100</v>
      </c>
      <c r="E307" s="19">
        <f t="shared" si="10"/>
        <v>1100</v>
      </c>
    </row>
    <row r="308" spans="1:5" ht="51" customHeight="1">
      <c r="A308" s="34" t="s">
        <v>254</v>
      </c>
      <c r="B308" s="66" t="s">
        <v>299</v>
      </c>
      <c r="C308" s="19"/>
      <c r="D308" s="67">
        <v>650</v>
      </c>
      <c r="E308" s="19">
        <f t="shared" si="10"/>
        <v>650</v>
      </c>
    </row>
    <row r="309" spans="1:5" ht="58.5" customHeight="1">
      <c r="A309" s="34" t="s">
        <v>254</v>
      </c>
      <c r="B309" s="66" t="s">
        <v>300</v>
      </c>
      <c r="C309" s="19"/>
      <c r="D309" s="67">
        <v>2185.8249999999998</v>
      </c>
      <c r="E309" s="19">
        <f t="shared" si="10"/>
        <v>2185.8249999999998</v>
      </c>
    </row>
    <row r="310" spans="1:5" ht="47.25">
      <c r="A310" s="48" t="s">
        <v>190</v>
      </c>
      <c r="B310" s="45" t="s">
        <v>301</v>
      </c>
      <c r="C310" s="19">
        <v>37</v>
      </c>
      <c r="D310" s="19">
        <v>1200</v>
      </c>
      <c r="E310" s="19">
        <f t="shared" si="10"/>
        <v>1237</v>
      </c>
    </row>
    <row r="311" spans="1:5" s="26" customFormat="1" ht="18.2" customHeight="1">
      <c r="A311" s="84" t="s">
        <v>28</v>
      </c>
      <c r="B311" s="84"/>
      <c r="C311" s="25">
        <f>C250+C247</f>
        <v>39617.600000000006</v>
      </c>
      <c r="D311" s="25">
        <f>D250+D247</f>
        <v>135195.82500000001</v>
      </c>
      <c r="E311" s="25">
        <f>E250+E247</f>
        <v>174813.42499999999</v>
      </c>
    </row>
    <row r="312" spans="1:5" ht="19.350000000000001" customHeight="1">
      <c r="A312" s="83" t="s">
        <v>302</v>
      </c>
      <c r="B312" s="83"/>
      <c r="C312" s="83"/>
      <c r="D312" s="83"/>
      <c r="E312" s="83"/>
    </row>
    <row r="313" spans="1:5" ht="31.5">
      <c r="A313" s="34"/>
      <c r="B313" s="14" t="s">
        <v>14</v>
      </c>
      <c r="C313" s="41">
        <f>C314+C315+C316+C317+C318+C319+C320+C321+C322</f>
        <v>230.79999999999998</v>
      </c>
      <c r="D313" s="41">
        <f>D314+D315+D316+D317+D318+D319+D320+D321+D322</f>
        <v>0</v>
      </c>
      <c r="E313" s="41">
        <f>E314+E315+E316+E317+E318+E319+E320+E321+E322</f>
        <v>230.79999999999998</v>
      </c>
    </row>
    <row r="314" spans="1:5">
      <c r="A314" s="34"/>
      <c r="B314" s="20" t="s">
        <v>303</v>
      </c>
      <c r="C314" s="19">
        <v>38</v>
      </c>
      <c r="D314" s="19"/>
      <c r="E314" s="19">
        <f t="shared" ref="E314:E322" si="11">C314+D314</f>
        <v>38</v>
      </c>
    </row>
    <row r="315" spans="1:5">
      <c r="A315" s="34"/>
      <c r="B315" s="20" t="s">
        <v>304</v>
      </c>
      <c r="C315" s="19">
        <v>22.9</v>
      </c>
      <c r="D315" s="19"/>
      <c r="E315" s="19">
        <f t="shared" si="11"/>
        <v>22.9</v>
      </c>
    </row>
    <row r="316" spans="1:5" ht="31.5">
      <c r="A316" s="34"/>
      <c r="B316" s="20" t="s">
        <v>305</v>
      </c>
      <c r="C316" s="19">
        <v>15.4</v>
      </c>
      <c r="D316" s="19"/>
      <c r="E316" s="19">
        <f t="shared" si="11"/>
        <v>15.4</v>
      </c>
    </row>
    <row r="317" spans="1:5" ht="31.5">
      <c r="A317" s="34"/>
      <c r="B317" s="18" t="s">
        <v>306</v>
      </c>
      <c r="C317" s="19">
        <v>6.6</v>
      </c>
      <c r="D317" s="19"/>
      <c r="E317" s="19">
        <f t="shared" si="11"/>
        <v>6.6</v>
      </c>
    </row>
    <row r="318" spans="1:5" ht="35.450000000000003" customHeight="1">
      <c r="A318" s="34"/>
      <c r="B318" s="18" t="s">
        <v>307</v>
      </c>
      <c r="C318" s="19">
        <v>9.6999999999999993</v>
      </c>
      <c r="D318" s="19"/>
      <c r="E318" s="19">
        <f t="shared" si="11"/>
        <v>9.6999999999999993</v>
      </c>
    </row>
    <row r="319" spans="1:5" ht="31.5">
      <c r="A319" s="34"/>
      <c r="B319" s="20" t="s">
        <v>308</v>
      </c>
      <c r="C319" s="19">
        <v>14.6</v>
      </c>
      <c r="D319" s="19"/>
      <c r="E319" s="19">
        <f t="shared" si="11"/>
        <v>14.6</v>
      </c>
    </row>
    <row r="320" spans="1:5" ht="47.25">
      <c r="A320" s="34" t="s">
        <v>34</v>
      </c>
      <c r="B320" s="20" t="s">
        <v>309</v>
      </c>
      <c r="C320" s="19">
        <v>7.5</v>
      </c>
      <c r="D320" s="19"/>
      <c r="E320" s="19">
        <f t="shared" si="11"/>
        <v>7.5</v>
      </c>
    </row>
    <row r="321" spans="1:5" ht="31.5">
      <c r="A321" s="34" t="s">
        <v>34</v>
      </c>
      <c r="B321" s="20" t="s">
        <v>310</v>
      </c>
      <c r="C321" s="19">
        <v>16.100000000000001</v>
      </c>
      <c r="D321" s="19"/>
      <c r="E321" s="19">
        <f t="shared" si="11"/>
        <v>16.100000000000001</v>
      </c>
    </row>
    <row r="322" spans="1:5">
      <c r="A322" s="34" t="s">
        <v>34</v>
      </c>
      <c r="B322" s="18" t="s">
        <v>311</v>
      </c>
      <c r="C322" s="19">
        <v>100</v>
      </c>
      <c r="D322" s="19"/>
      <c r="E322" s="19">
        <f t="shared" si="11"/>
        <v>100</v>
      </c>
    </row>
    <row r="323" spans="1:5" ht="31.5">
      <c r="A323" s="56"/>
      <c r="B323" s="22" t="s">
        <v>24</v>
      </c>
      <c r="C323" s="41">
        <f>C324+C325</f>
        <v>1890.5</v>
      </c>
      <c r="D323" s="41">
        <f>D324+D325</f>
        <v>7928.5</v>
      </c>
      <c r="E323" s="41">
        <f>E324+E325</f>
        <v>9819</v>
      </c>
    </row>
    <row r="324" spans="1:5" ht="47.25">
      <c r="A324" s="57" t="s">
        <v>52</v>
      </c>
      <c r="B324" s="47" t="s">
        <v>312</v>
      </c>
      <c r="C324" s="19">
        <v>1840.5</v>
      </c>
      <c r="D324" s="19">
        <v>7928.5</v>
      </c>
      <c r="E324" s="19">
        <f>C324+D324</f>
        <v>9769</v>
      </c>
    </row>
    <row r="325" spans="1:5" ht="98.85" customHeight="1">
      <c r="A325" s="34" t="s">
        <v>34</v>
      </c>
      <c r="B325" s="24" t="s">
        <v>313</v>
      </c>
      <c r="C325" s="19">
        <v>50</v>
      </c>
      <c r="D325" s="19"/>
      <c r="E325" s="19">
        <f>C325+D325</f>
        <v>50</v>
      </c>
    </row>
    <row r="326" spans="1:5" ht="17.100000000000001" customHeight="1">
      <c r="A326" s="85" t="s">
        <v>314</v>
      </c>
      <c r="B326" s="85"/>
      <c r="C326" s="85"/>
      <c r="D326" s="19"/>
      <c r="E326" s="19"/>
    </row>
    <row r="327" spans="1:5" ht="31.5">
      <c r="A327" s="68"/>
      <c r="B327" s="14" t="s">
        <v>14</v>
      </c>
      <c r="C327" s="41">
        <f>C328+C329+C330+C331+C332</f>
        <v>77</v>
      </c>
      <c r="D327" s="41">
        <f>D328+D329+D330+D331+D332</f>
        <v>0</v>
      </c>
      <c r="E327" s="41">
        <f>E328+E329+E330+E331+E332</f>
        <v>77</v>
      </c>
    </row>
    <row r="328" spans="1:5" ht="47.25">
      <c r="A328" s="34" t="s">
        <v>34</v>
      </c>
      <c r="B328" s="18" t="s">
        <v>315</v>
      </c>
      <c r="C328" s="19">
        <v>7.6</v>
      </c>
      <c r="D328" s="19"/>
      <c r="E328" s="19">
        <f>C328+D328</f>
        <v>7.6</v>
      </c>
    </row>
    <row r="329" spans="1:5" ht="31.5">
      <c r="A329" s="34"/>
      <c r="B329" s="18" t="s">
        <v>316</v>
      </c>
      <c r="C329" s="19">
        <v>25.4</v>
      </c>
      <c r="D329" s="19"/>
      <c r="E329" s="19">
        <f>C329+D329</f>
        <v>25.4</v>
      </c>
    </row>
    <row r="330" spans="1:5" ht="22.5" customHeight="1">
      <c r="A330" s="34" t="s">
        <v>34</v>
      </c>
      <c r="B330" s="18" t="s">
        <v>317</v>
      </c>
      <c r="C330" s="19">
        <v>6.6</v>
      </c>
      <c r="D330" s="19"/>
      <c r="E330" s="19">
        <f>C330+D330</f>
        <v>6.6</v>
      </c>
    </row>
    <row r="331" spans="1:5" ht="37.9" customHeight="1">
      <c r="A331" s="34" t="s">
        <v>34</v>
      </c>
      <c r="B331" s="18" t="s">
        <v>318</v>
      </c>
      <c r="C331" s="19">
        <v>12.6</v>
      </c>
      <c r="D331" s="19"/>
      <c r="E331" s="19">
        <f>C331+D331</f>
        <v>12.6</v>
      </c>
    </row>
    <row r="332" spans="1:5">
      <c r="A332" s="34" t="s">
        <v>34</v>
      </c>
      <c r="B332" s="18" t="s">
        <v>319</v>
      </c>
      <c r="C332" s="19">
        <v>24.8</v>
      </c>
      <c r="D332" s="19"/>
      <c r="E332" s="19">
        <f>C332+D332</f>
        <v>24.8</v>
      </c>
    </row>
    <row r="333" spans="1:5" ht="17.100000000000001" customHeight="1">
      <c r="A333" s="86" t="s">
        <v>320</v>
      </c>
      <c r="B333" s="86"/>
      <c r="C333" s="86"/>
      <c r="D333" s="19"/>
      <c r="E333" s="19"/>
    </row>
    <row r="334" spans="1:5" ht="31.5">
      <c r="A334" s="55"/>
      <c r="B334" s="14" t="s">
        <v>14</v>
      </c>
      <c r="C334" s="41">
        <f>C335+C336+C337+C338+C339+C340</f>
        <v>1185.3000000000002</v>
      </c>
      <c r="D334" s="41">
        <f>D335+D336+D337+D338+D339+D340</f>
        <v>0</v>
      </c>
      <c r="E334" s="41">
        <f>E335+E336+E337+E338+E339+E340</f>
        <v>1185.3000000000002</v>
      </c>
    </row>
    <row r="335" spans="1:5">
      <c r="A335" s="34"/>
      <c r="B335" s="18" t="s">
        <v>321</v>
      </c>
      <c r="C335" s="19">
        <v>62</v>
      </c>
      <c r="D335" s="19"/>
      <c r="E335" s="19">
        <f t="shared" ref="E335:E340" si="12">C335+D335</f>
        <v>62</v>
      </c>
    </row>
    <row r="336" spans="1:5">
      <c r="A336" s="34"/>
      <c r="B336" s="18" t="s">
        <v>322</v>
      </c>
      <c r="C336" s="19">
        <v>9</v>
      </c>
      <c r="D336" s="19"/>
      <c r="E336" s="19">
        <f t="shared" si="12"/>
        <v>9</v>
      </c>
    </row>
    <row r="337" spans="1:5" ht="27.95" customHeight="1">
      <c r="A337" s="34"/>
      <c r="B337" s="18" t="s">
        <v>323</v>
      </c>
      <c r="C337" s="19">
        <v>58.8</v>
      </c>
      <c r="D337" s="19"/>
      <c r="E337" s="19">
        <f t="shared" si="12"/>
        <v>58.8</v>
      </c>
    </row>
    <row r="338" spans="1:5" ht="43.5" customHeight="1">
      <c r="A338" s="34" t="s">
        <v>34</v>
      </c>
      <c r="B338" s="18" t="s">
        <v>324</v>
      </c>
      <c r="C338" s="19">
        <v>143.6</v>
      </c>
      <c r="D338" s="19"/>
      <c r="E338" s="19">
        <f t="shared" si="12"/>
        <v>143.6</v>
      </c>
    </row>
    <row r="339" spans="1:5">
      <c r="A339" s="34" t="s">
        <v>34</v>
      </c>
      <c r="B339" s="18" t="s">
        <v>325</v>
      </c>
      <c r="C339" s="19">
        <v>900</v>
      </c>
      <c r="D339" s="19"/>
      <c r="E339" s="19">
        <f t="shared" si="12"/>
        <v>900</v>
      </c>
    </row>
    <row r="340" spans="1:5">
      <c r="A340" s="34"/>
      <c r="B340" s="18" t="s">
        <v>326</v>
      </c>
      <c r="C340" s="19">
        <v>11.9</v>
      </c>
      <c r="D340" s="19"/>
      <c r="E340" s="19">
        <f t="shared" si="12"/>
        <v>11.9</v>
      </c>
    </row>
    <row r="341" spans="1:5" ht="31.5">
      <c r="A341" s="34"/>
      <c r="B341" s="22" t="s">
        <v>24</v>
      </c>
      <c r="C341" s="41">
        <f>C342</f>
        <v>0</v>
      </c>
      <c r="D341" s="41">
        <f>D342</f>
        <v>1426.6</v>
      </c>
      <c r="E341" s="41">
        <f>E342</f>
        <v>1426.6</v>
      </c>
    </row>
    <row r="342" spans="1:5" ht="47.25">
      <c r="A342" s="34" t="s">
        <v>34</v>
      </c>
      <c r="B342" s="24" t="s">
        <v>327</v>
      </c>
      <c r="C342" s="19"/>
      <c r="D342" s="19">
        <v>1426.6</v>
      </c>
      <c r="E342" s="19">
        <f>C342+D342</f>
        <v>1426.6</v>
      </c>
    </row>
    <row r="343" spans="1:5" ht="17.100000000000001" customHeight="1">
      <c r="A343" s="85" t="s">
        <v>328</v>
      </c>
      <c r="B343" s="85"/>
      <c r="C343" s="85"/>
      <c r="D343" s="19"/>
      <c r="E343" s="19"/>
    </row>
    <row r="344" spans="1:5" ht="31.5">
      <c r="A344" s="34"/>
      <c r="B344" s="14" t="s">
        <v>14</v>
      </c>
      <c r="C344" s="41">
        <f>C345+C346+C347+C348+C349+C350+C351+C352</f>
        <v>138.20000000000002</v>
      </c>
      <c r="D344" s="41">
        <f>D345+D346+D347+D348+D349+D350+D351+D352</f>
        <v>0</v>
      </c>
      <c r="E344" s="41">
        <f>E345+E346+E347+E348+E349+E350+E351+E352</f>
        <v>138.20000000000002</v>
      </c>
    </row>
    <row r="345" spans="1:5">
      <c r="A345" s="34"/>
      <c r="B345" s="18" t="s">
        <v>329</v>
      </c>
      <c r="C345" s="19">
        <v>13</v>
      </c>
      <c r="D345" s="19"/>
      <c r="E345" s="19">
        <f t="shared" ref="E345:E352" si="13">C345+D345</f>
        <v>13</v>
      </c>
    </row>
    <row r="346" spans="1:5">
      <c r="A346" s="34"/>
      <c r="B346" s="18" t="s">
        <v>330</v>
      </c>
      <c r="C346" s="19">
        <v>7</v>
      </c>
      <c r="D346" s="19"/>
      <c r="E346" s="19">
        <f t="shared" si="13"/>
        <v>7</v>
      </c>
    </row>
    <row r="347" spans="1:5" ht="39.75" customHeight="1">
      <c r="A347" s="34" t="s">
        <v>34</v>
      </c>
      <c r="B347" s="18" t="s">
        <v>331</v>
      </c>
      <c r="C347" s="19">
        <v>8.6</v>
      </c>
      <c r="D347" s="19"/>
      <c r="E347" s="19">
        <f t="shared" si="13"/>
        <v>8.6</v>
      </c>
    </row>
    <row r="348" spans="1:5" ht="31.5">
      <c r="A348" s="34" t="s">
        <v>34</v>
      </c>
      <c r="B348" s="18" t="s">
        <v>332</v>
      </c>
      <c r="C348" s="19">
        <v>8.6</v>
      </c>
      <c r="D348" s="19"/>
      <c r="E348" s="19">
        <f t="shared" si="13"/>
        <v>8.6</v>
      </c>
    </row>
    <row r="349" spans="1:5" ht="43.7" customHeight="1">
      <c r="A349" s="34"/>
      <c r="B349" s="18" t="s">
        <v>333</v>
      </c>
      <c r="C349" s="19">
        <v>7.7</v>
      </c>
      <c r="D349" s="19"/>
      <c r="E349" s="19">
        <f t="shared" si="13"/>
        <v>7.7</v>
      </c>
    </row>
    <row r="350" spans="1:5">
      <c r="A350" s="34" t="s">
        <v>34</v>
      </c>
      <c r="B350" s="18" t="s">
        <v>334</v>
      </c>
      <c r="C350" s="19">
        <v>40</v>
      </c>
      <c r="D350" s="19"/>
      <c r="E350" s="19">
        <f t="shared" si="13"/>
        <v>40</v>
      </c>
    </row>
    <row r="351" spans="1:5">
      <c r="A351" s="34"/>
      <c r="B351" s="20" t="s">
        <v>335</v>
      </c>
      <c r="C351" s="19">
        <v>40</v>
      </c>
      <c r="D351" s="19"/>
      <c r="E351" s="19">
        <f t="shared" si="13"/>
        <v>40</v>
      </c>
    </row>
    <row r="352" spans="1:5">
      <c r="A352" s="34" t="s">
        <v>34</v>
      </c>
      <c r="B352" s="20" t="s">
        <v>336</v>
      </c>
      <c r="C352" s="19">
        <v>13.3</v>
      </c>
      <c r="D352" s="19"/>
      <c r="E352" s="19">
        <f t="shared" si="13"/>
        <v>13.3</v>
      </c>
    </row>
    <row r="353" spans="1:5" ht="31.5">
      <c r="A353" s="34"/>
      <c r="B353" s="22" t="s">
        <v>24</v>
      </c>
      <c r="C353" s="41">
        <f>C354</f>
        <v>3071.1</v>
      </c>
      <c r="D353" s="41">
        <f>D354</f>
        <v>15310.5</v>
      </c>
      <c r="E353" s="41">
        <f>E354</f>
        <v>18381.599999999999</v>
      </c>
    </row>
    <row r="354" spans="1:5" ht="63">
      <c r="A354" s="48" t="s">
        <v>52</v>
      </c>
      <c r="B354" s="35" t="s">
        <v>337</v>
      </c>
      <c r="C354" s="19">
        <v>3071.1</v>
      </c>
      <c r="D354" s="19">
        <v>15310.5</v>
      </c>
      <c r="E354" s="19">
        <f>C354+D354</f>
        <v>18381.599999999999</v>
      </c>
    </row>
    <row r="355" spans="1:5" ht="17.100000000000001" customHeight="1">
      <c r="A355" s="85" t="s">
        <v>338</v>
      </c>
      <c r="B355" s="85"/>
      <c r="C355" s="85"/>
      <c r="D355" s="19"/>
      <c r="E355" s="19"/>
    </row>
    <row r="356" spans="1:5" ht="31.5">
      <c r="A356" s="58"/>
      <c r="B356" s="14" t="s">
        <v>14</v>
      </c>
      <c r="C356" s="41">
        <f>C357+C358</f>
        <v>54.9</v>
      </c>
      <c r="D356" s="41">
        <f>D357+D358</f>
        <v>0</v>
      </c>
      <c r="E356" s="41">
        <f>E357+E358</f>
        <v>54.9</v>
      </c>
    </row>
    <row r="357" spans="1:5">
      <c r="A357" s="34"/>
      <c r="B357" s="20" t="s">
        <v>339</v>
      </c>
      <c r="C357" s="19">
        <v>26.9</v>
      </c>
      <c r="D357" s="19"/>
      <c r="E357" s="19">
        <f>C357+D357</f>
        <v>26.9</v>
      </c>
    </row>
    <row r="358" spans="1:5" ht="31.5">
      <c r="A358" s="34"/>
      <c r="B358" s="20" t="s">
        <v>340</v>
      </c>
      <c r="C358" s="19">
        <v>28</v>
      </c>
      <c r="D358" s="19"/>
      <c r="E358" s="19">
        <f>C358+D358</f>
        <v>28</v>
      </c>
    </row>
    <row r="359" spans="1:5" s="26" customFormat="1" ht="18.2" customHeight="1">
      <c r="A359" s="84" t="s">
        <v>28</v>
      </c>
      <c r="B359" s="84"/>
      <c r="C359" s="25">
        <f>C356+C353+C344+C341+C334+C327+C323+C313</f>
        <v>6647.8</v>
      </c>
      <c r="D359" s="25">
        <f>D356+D353+D344+D341+D334+D327+D323+D313</f>
        <v>24665.599999999999</v>
      </c>
      <c r="E359" s="25">
        <f>E356+E353+E344+E341+E334+E327+E323+E313</f>
        <v>31313.399999999998</v>
      </c>
    </row>
    <row r="360" spans="1:5" ht="19.350000000000001" customHeight="1">
      <c r="A360" s="83" t="s">
        <v>341</v>
      </c>
      <c r="B360" s="83"/>
      <c r="C360" s="83"/>
      <c r="D360" s="83"/>
      <c r="E360" s="83"/>
    </row>
    <row r="361" spans="1:5" ht="31.5">
      <c r="A361" s="13"/>
      <c r="B361" s="14" t="s">
        <v>14</v>
      </c>
      <c r="C361" s="15">
        <f>C362+C363+C364+C365</f>
        <v>674</v>
      </c>
      <c r="D361" s="15">
        <f>D362+D363+D364+D365</f>
        <v>200</v>
      </c>
      <c r="E361" s="15">
        <f>E362+E363+E364+E365</f>
        <v>874</v>
      </c>
    </row>
    <row r="362" spans="1:5" ht="31.5">
      <c r="A362" s="34"/>
      <c r="B362" s="31" t="s">
        <v>340</v>
      </c>
      <c r="C362" s="19">
        <v>25</v>
      </c>
      <c r="D362" s="19"/>
      <c r="E362" s="19">
        <f>C362+D362</f>
        <v>25</v>
      </c>
    </row>
    <row r="363" spans="1:5" ht="32.1" customHeight="1">
      <c r="A363" s="49"/>
      <c r="B363" s="31" t="s">
        <v>342</v>
      </c>
      <c r="C363" s="19">
        <v>450</v>
      </c>
      <c r="D363" s="19"/>
      <c r="E363" s="19">
        <f>C363+D363</f>
        <v>450</v>
      </c>
    </row>
    <row r="364" spans="1:5" ht="31.35" customHeight="1">
      <c r="A364" s="69"/>
      <c r="B364" s="31" t="s">
        <v>343</v>
      </c>
      <c r="C364" s="19"/>
      <c r="D364" s="19">
        <v>200</v>
      </c>
      <c r="E364" s="19">
        <f>C364+D364</f>
        <v>200</v>
      </c>
    </row>
    <row r="365" spans="1:5" ht="31.5">
      <c r="A365" s="34"/>
      <c r="B365" s="31" t="s">
        <v>344</v>
      </c>
      <c r="C365" s="19">
        <v>199</v>
      </c>
      <c r="D365" s="19"/>
      <c r="E365" s="19">
        <f>C365+D365</f>
        <v>199</v>
      </c>
    </row>
    <row r="366" spans="1:5" s="26" customFormat="1" ht="18.2" customHeight="1">
      <c r="A366" s="84" t="s">
        <v>28</v>
      </c>
      <c r="B366" s="84"/>
      <c r="C366" s="25">
        <f>C361</f>
        <v>674</v>
      </c>
      <c r="D366" s="25">
        <f>D361</f>
        <v>200</v>
      </c>
      <c r="E366" s="25">
        <f>E361</f>
        <v>874</v>
      </c>
    </row>
    <row r="367" spans="1:5" ht="19.350000000000001" customHeight="1">
      <c r="A367" s="83" t="s">
        <v>345</v>
      </c>
      <c r="B367" s="83"/>
      <c r="C367" s="83"/>
      <c r="D367" s="83"/>
      <c r="E367" s="83"/>
    </row>
    <row r="368" spans="1:5" ht="31.5">
      <c r="A368" s="34"/>
      <c r="B368" s="14" t="s">
        <v>14</v>
      </c>
      <c r="C368" s="41">
        <f>C369+C370</f>
        <v>100</v>
      </c>
      <c r="D368" s="41">
        <f>D369+D370</f>
        <v>0</v>
      </c>
      <c r="E368" s="41">
        <f>E369+E370</f>
        <v>100</v>
      </c>
    </row>
    <row r="369" spans="1:7">
      <c r="A369" s="34"/>
      <c r="B369" s="20" t="s">
        <v>346</v>
      </c>
      <c r="C369" s="19">
        <v>68.8</v>
      </c>
      <c r="D369" s="19"/>
      <c r="E369" s="19">
        <f>C369+D369</f>
        <v>68.8</v>
      </c>
    </row>
    <row r="370" spans="1:7">
      <c r="A370" s="34"/>
      <c r="B370" s="20" t="s">
        <v>347</v>
      </c>
      <c r="C370" s="19">
        <v>31.2</v>
      </c>
      <c r="D370" s="19"/>
      <c r="E370" s="19">
        <f>C370+D370</f>
        <v>31.2</v>
      </c>
    </row>
    <row r="371" spans="1:7" ht="31.5">
      <c r="A371" s="34"/>
      <c r="B371" s="22" t="s">
        <v>24</v>
      </c>
      <c r="C371" s="41">
        <f>C372</f>
        <v>34</v>
      </c>
      <c r="D371" s="41">
        <f>D372</f>
        <v>0</v>
      </c>
      <c r="E371" s="41">
        <f>E372</f>
        <v>34</v>
      </c>
    </row>
    <row r="372" spans="1:7">
      <c r="A372" s="34"/>
      <c r="B372" s="20" t="s">
        <v>348</v>
      </c>
      <c r="C372" s="19">
        <v>34</v>
      </c>
      <c r="D372" s="19"/>
      <c r="E372" s="19">
        <f>C372+D372</f>
        <v>34</v>
      </c>
    </row>
    <row r="373" spans="1:7" s="26" customFormat="1" ht="18.2" customHeight="1">
      <c r="A373" s="84" t="s">
        <v>28</v>
      </c>
      <c r="B373" s="84"/>
      <c r="C373" s="25">
        <f>C371+C368</f>
        <v>134</v>
      </c>
      <c r="D373" s="25">
        <f>D371+D368</f>
        <v>0</v>
      </c>
      <c r="E373" s="25">
        <f>E371+E368</f>
        <v>134</v>
      </c>
    </row>
    <row r="374" spans="1:7" ht="19.350000000000001" customHeight="1">
      <c r="A374" s="83" t="s">
        <v>349</v>
      </c>
      <c r="B374" s="83"/>
      <c r="C374" s="83"/>
      <c r="D374" s="83"/>
      <c r="E374" s="83"/>
    </row>
    <row r="375" spans="1:7" ht="31.5">
      <c r="A375" s="34"/>
      <c r="B375" s="14" t="s">
        <v>14</v>
      </c>
      <c r="C375" s="41">
        <f>C376+C377+C378+C379</f>
        <v>3486</v>
      </c>
      <c r="D375" s="41">
        <f>D376+D377+D378+D379</f>
        <v>0</v>
      </c>
      <c r="E375" s="41">
        <f>E376+E377+E378+E379</f>
        <v>3486</v>
      </c>
    </row>
    <row r="376" spans="1:7">
      <c r="A376" s="34"/>
      <c r="B376" s="31" t="s">
        <v>131</v>
      </c>
      <c r="C376" s="19">
        <v>2026</v>
      </c>
      <c r="D376" s="19"/>
      <c r="E376" s="19">
        <f>C376+D376</f>
        <v>2026</v>
      </c>
    </row>
    <row r="377" spans="1:7">
      <c r="A377" s="34"/>
      <c r="B377" s="31" t="s">
        <v>350</v>
      </c>
      <c r="C377" s="19">
        <v>1060</v>
      </c>
      <c r="D377" s="19"/>
      <c r="E377" s="19">
        <f>C377+D377</f>
        <v>1060</v>
      </c>
    </row>
    <row r="378" spans="1:7" ht="47.25">
      <c r="A378" s="34"/>
      <c r="B378" s="31" t="s">
        <v>351</v>
      </c>
      <c r="C378" s="19">
        <v>300</v>
      </c>
      <c r="D378" s="19"/>
      <c r="E378" s="19">
        <f>C378+D378</f>
        <v>300</v>
      </c>
    </row>
    <row r="379" spans="1:7" ht="58.5" customHeight="1">
      <c r="A379" s="34"/>
      <c r="B379" s="31" t="s">
        <v>352</v>
      </c>
      <c r="C379" s="19">
        <v>100</v>
      </c>
      <c r="D379" s="19"/>
      <c r="E379" s="19">
        <f>C379+D379</f>
        <v>100</v>
      </c>
    </row>
    <row r="380" spans="1:7" s="26" customFormat="1" ht="18.2" customHeight="1">
      <c r="A380" s="84" t="s">
        <v>28</v>
      </c>
      <c r="B380" s="84"/>
      <c r="C380" s="25">
        <f>C375</f>
        <v>3486</v>
      </c>
      <c r="D380" s="25">
        <f>D375</f>
        <v>0</v>
      </c>
      <c r="E380" s="25">
        <f>E375</f>
        <v>3486</v>
      </c>
    </row>
    <row r="381" spans="1:7" s="72" customFormat="1" ht="23.1" customHeight="1">
      <c r="A381" s="79" t="s">
        <v>353</v>
      </c>
      <c r="B381" s="79"/>
      <c r="C381" s="70">
        <f>C380+C373+C366+C359+C311+C245+C207+C203+C184+C139+C25</f>
        <v>127356.8</v>
      </c>
      <c r="D381" s="71">
        <f>D380+D373+D366+D359+D311+D245+D207+D203+D184+D139+D25</f>
        <v>396908.92500000005</v>
      </c>
      <c r="E381" s="70">
        <f>E380+E373+E366+E359+E311+E245+E207+E203+E184+E139+E25</f>
        <v>524265.72499999998</v>
      </c>
    </row>
    <row r="382" spans="1:7">
      <c r="C382" s="4"/>
    </row>
    <row r="383" spans="1:7" s="74" customFormat="1" ht="18.2" customHeight="1">
      <c r="A383" s="80" t="s">
        <v>354</v>
      </c>
      <c r="B383" s="80"/>
      <c r="C383" s="73"/>
      <c r="D383" s="81"/>
      <c r="E383" s="81"/>
    </row>
    <row r="384" spans="1:7" s="74" customFormat="1" ht="18.2" customHeight="1">
      <c r="A384" s="80" t="s">
        <v>355</v>
      </c>
      <c r="B384" s="80"/>
      <c r="C384" s="73"/>
      <c r="D384" s="82" t="s">
        <v>356</v>
      </c>
      <c r="E384" s="82"/>
      <c r="G384" s="75"/>
    </row>
    <row r="385" spans="1:5" s="74" customFormat="1" ht="16.5">
      <c r="A385" s="76"/>
      <c r="B385" s="77"/>
      <c r="C385" s="73"/>
      <c r="D385" s="78"/>
      <c r="E385" s="78"/>
    </row>
    <row r="386" spans="1:5" s="74" customFormat="1" ht="16.5">
      <c r="A386" s="76"/>
      <c r="B386" s="77"/>
      <c r="C386" s="73"/>
      <c r="D386" s="78"/>
      <c r="E386" s="78"/>
    </row>
    <row r="387" spans="1:5" s="74" customFormat="1" ht="18.2" customHeight="1">
      <c r="A387" s="80" t="s">
        <v>357</v>
      </c>
      <c r="B387" s="80"/>
      <c r="C387" s="73"/>
      <c r="D387" s="82" t="s">
        <v>358</v>
      </c>
      <c r="E387" s="82"/>
    </row>
  </sheetData>
  <sheetProtection selectLockedCells="1" selectUnlockedCells="1"/>
  <mergeCells count="55">
    <mergeCell ref="C1:E1"/>
    <mergeCell ref="C2:E2"/>
    <mergeCell ref="C3:E3"/>
    <mergeCell ref="C4:E4"/>
    <mergeCell ref="C5:E5"/>
    <mergeCell ref="A7:E7"/>
    <mergeCell ref="A8:A9"/>
    <mergeCell ref="B8:B9"/>
    <mergeCell ref="C8:E8"/>
    <mergeCell ref="A11:E11"/>
    <mergeCell ref="A25:B25"/>
    <mergeCell ref="A26:E26"/>
    <mergeCell ref="A27:C27"/>
    <mergeCell ref="A32:B32"/>
    <mergeCell ref="A54:C54"/>
    <mergeCell ref="A116:C116"/>
    <mergeCell ref="A130:C130"/>
    <mergeCell ref="A139:B139"/>
    <mergeCell ref="A140:E140"/>
    <mergeCell ref="A148:C148"/>
    <mergeCell ref="A162:C162"/>
    <mergeCell ref="A167:C167"/>
    <mergeCell ref="A178:C178"/>
    <mergeCell ref="A181:C181"/>
    <mergeCell ref="A184:B184"/>
    <mergeCell ref="A185:E185"/>
    <mergeCell ref="A203:B203"/>
    <mergeCell ref="A204:E204"/>
    <mergeCell ref="A207:B207"/>
    <mergeCell ref="A208:E208"/>
    <mergeCell ref="A216:C216"/>
    <mergeCell ref="A227:C227"/>
    <mergeCell ref="A240:C240"/>
    <mergeCell ref="A245:B245"/>
    <mergeCell ref="A246:E246"/>
    <mergeCell ref="A311:B311"/>
    <mergeCell ref="A312:E312"/>
    <mergeCell ref="A326:C326"/>
    <mergeCell ref="A333:C333"/>
    <mergeCell ref="A343:C343"/>
    <mergeCell ref="A355:C355"/>
    <mergeCell ref="A359:B359"/>
    <mergeCell ref="A360:E360"/>
    <mergeCell ref="A366:B366"/>
    <mergeCell ref="A367:E367"/>
    <mergeCell ref="A373:B373"/>
    <mergeCell ref="A374:E374"/>
    <mergeCell ref="A380:B380"/>
    <mergeCell ref="A381:B381"/>
    <mergeCell ref="A383:B383"/>
    <mergeCell ref="D383:E383"/>
    <mergeCell ref="A384:B384"/>
    <mergeCell ref="D384:E384"/>
    <mergeCell ref="A387:B387"/>
    <mergeCell ref="D387:E387"/>
  </mergeCells>
  <pageMargins left="0.35972222222222222" right="0.2" top="0.1701388888888889" bottom="0.229861111111111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Додаток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revision>304</cp:revision>
  <cp:lastPrinted>2019-08-01T06:22:07Z</cp:lastPrinted>
  <dcterms:created xsi:type="dcterms:W3CDTF">1996-10-08T21:32:33Z</dcterms:created>
  <dcterms:modified xsi:type="dcterms:W3CDTF">2021-09-28T12:45:23Z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